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" windowWidth="9890" windowHeight="5400" tabRatio="950"/>
  </bookViews>
  <sheets>
    <sheet name="Summary Statistics KPI 0" sheetId="6" r:id="rId1"/>
    <sheet name="Screening uptake KPIs 1-7" sheetId="5" r:id="rId2"/>
    <sheet name="Screening performance KPIs 8-9" sheetId="4" r:id="rId3"/>
    <sheet name="Screening outcomes KPIs 10-13" sheetId="3" r:id="rId4"/>
    <sheet name="Ophtalmology perf KPIs 14-17" sheetId="2" r:id="rId5"/>
    <sheet name="Data Sheet" sheetId="7" r:id="rId6"/>
  </sheets>
  <definedNames>
    <definedName name="_xlnm._FilterDatabase" localSheetId="4" hidden="1">'Ophtalmology perf KPIs 14-17'!#REF!</definedName>
    <definedName name="_xlnm.Print_Area" localSheetId="4">'Ophtalmology perf KPIs 14-17'!$A$1:$V$17</definedName>
    <definedName name="_xlnm.Print_Area" localSheetId="3">'Screening outcomes KPIs 10-13'!$A$1:$Q$17</definedName>
    <definedName name="_xlnm.Print_Area" localSheetId="2">'Screening performance KPIs 8-9'!$A$1:$U$18</definedName>
    <definedName name="_xlnm.Print_Area" localSheetId="1">'Screening uptake KPIs 1-7'!$A$1:$AE$18</definedName>
    <definedName name="_xlnm.Print_Area" localSheetId="0">'Summary Statistics KPI 0'!$A$1:$N$50</definedName>
  </definedNames>
  <calcPr calcId="145621"/>
</workbook>
</file>

<file path=xl/calcChain.xml><?xml version="1.0" encoding="utf-8"?>
<calcChain xmlns="http://schemas.openxmlformats.org/spreadsheetml/2006/main">
  <c r="C14" i="5" l="1"/>
  <c r="F9" i="2"/>
  <c r="B9" i="2"/>
  <c r="F13" i="3"/>
  <c r="C9" i="3"/>
  <c r="U4" i="2"/>
  <c r="U6" i="2"/>
  <c r="U9" i="2"/>
  <c r="U10" i="2"/>
  <c r="U11" i="2"/>
  <c r="U8" i="2"/>
  <c r="U13" i="2"/>
  <c r="U12" i="2"/>
  <c r="U15" i="2"/>
  <c r="U7" i="2"/>
  <c r="U16" i="2"/>
  <c r="U5" i="2"/>
  <c r="U14" i="2"/>
  <c r="U3" i="2"/>
  <c r="T4" i="2"/>
  <c r="T6" i="2"/>
  <c r="T9" i="2"/>
  <c r="T10" i="2"/>
  <c r="T11" i="2"/>
  <c r="T8" i="2"/>
  <c r="T13" i="2"/>
  <c r="T12" i="2"/>
  <c r="T15" i="2"/>
  <c r="T7" i="2"/>
  <c r="T16" i="2"/>
  <c r="T5" i="2"/>
  <c r="T14" i="2"/>
  <c r="T3" i="2"/>
  <c r="R4" i="2"/>
  <c r="R6" i="2"/>
  <c r="R9" i="2"/>
  <c r="R10" i="2"/>
  <c r="R11" i="2"/>
  <c r="R8" i="2"/>
  <c r="R13" i="2"/>
  <c r="R12" i="2"/>
  <c r="R15" i="2"/>
  <c r="R7" i="2"/>
  <c r="R16" i="2"/>
  <c r="R5" i="2"/>
  <c r="R14" i="2"/>
  <c r="R3" i="2"/>
  <c r="Q4" i="2"/>
  <c r="Q6" i="2"/>
  <c r="Q9" i="2"/>
  <c r="Q10" i="2"/>
  <c r="Q11" i="2"/>
  <c r="Q8" i="2"/>
  <c r="Q13" i="2"/>
  <c r="Q12" i="2"/>
  <c r="Q15" i="2"/>
  <c r="Q7" i="2"/>
  <c r="Q16" i="2"/>
  <c r="Q5" i="2"/>
  <c r="Q14" i="2"/>
  <c r="Q3" i="2"/>
  <c r="O4" i="2"/>
  <c r="O6" i="2"/>
  <c r="O9" i="2"/>
  <c r="O10" i="2"/>
  <c r="P10" i="2" s="1"/>
  <c r="O11" i="2"/>
  <c r="P11" i="2" s="1"/>
  <c r="O8" i="2"/>
  <c r="O13" i="2"/>
  <c r="O12" i="2"/>
  <c r="O15" i="2"/>
  <c r="P15" i="2" s="1"/>
  <c r="O7" i="2"/>
  <c r="P7" i="2" s="1"/>
  <c r="O16" i="2"/>
  <c r="O5" i="2"/>
  <c r="P5" i="2" s="1"/>
  <c r="O14" i="2"/>
  <c r="O3" i="2"/>
  <c r="N4" i="2"/>
  <c r="N6" i="2"/>
  <c r="N9" i="2"/>
  <c r="N10" i="2"/>
  <c r="N11" i="2"/>
  <c r="N8" i="2"/>
  <c r="N13" i="2"/>
  <c r="N12" i="2"/>
  <c r="N15" i="2"/>
  <c r="N7" i="2"/>
  <c r="N16" i="2"/>
  <c r="N5" i="2"/>
  <c r="N14" i="2"/>
  <c r="N3" i="2"/>
  <c r="M4" i="2"/>
  <c r="M6" i="2"/>
  <c r="M9" i="2"/>
  <c r="M10" i="2"/>
  <c r="M11" i="2"/>
  <c r="M8" i="2"/>
  <c r="M13" i="2"/>
  <c r="M12" i="2"/>
  <c r="M15" i="2"/>
  <c r="M7" i="2"/>
  <c r="M16" i="2"/>
  <c r="M5" i="2"/>
  <c r="M14" i="2"/>
  <c r="M3" i="2"/>
  <c r="K4" i="2"/>
  <c r="L4" i="2" s="1"/>
  <c r="K6" i="2"/>
  <c r="K9" i="2"/>
  <c r="L9" i="2" s="1"/>
  <c r="K10" i="2"/>
  <c r="L10" i="2" s="1"/>
  <c r="K11" i="2"/>
  <c r="L11" i="2" s="1"/>
  <c r="K8" i="2"/>
  <c r="L8" i="2" s="1"/>
  <c r="K13" i="2"/>
  <c r="L13" i="2" s="1"/>
  <c r="K12" i="2"/>
  <c r="L12" i="2" s="1"/>
  <c r="K15" i="2"/>
  <c r="L15" i="2" s="1"/>
  <c r="K7" i="2"/>
  <c r="K16" i="2"/>
  <c r="L16" i="2" s="1"/>
  <c r="K5" i="2"/>
  <c r="L5" i="2" s="1"/>
  <c r="K14" i="2"/>
  <c r="L14" i="2" s="1"/>
  <c r="K3" i="2"/>
  <c r="L3" i="2" s="1"/>
  <c r="I4" i="2"/>
  <c r="I6" i="2"/>
  <c r="I9" i="2"/>
  <c r="I10" i="2"/>
  <c r="I11" i="2"/>
  <c r="I8" i="2"/>
  <c r="I13" i="2"/>
  <c r="I12" i="2"/>
  <c r="I15" i="2"/>
  <c r="J15" i="2" s="1"/>
  <c r="I7" i="2"/>
  <c r="I16" i="2"/>
  <c r="I5" i="2"/>
  <c r="I14" i="2"/>
  <c r="I3" i="2"/>
  <c r="I17" i="2" s="1"/>
  <c r="G4" i="2"/>
  <c r="G6" i="2"/>
  <c r="G9" i="2"/>
  <c r="G10" i="2"/>
  <c r="J10" i="2" s="1"/>
  <c r="G11" i="2"/>
  <c r="G8" i="2"/>
  <c r="G13" i="2"/>
  <c r="G12" i="2"/>
  <c r="G15" i="2"/>
  <c r="G7" i="2"/>
  <c r="G16" i="2"/>
  <c r="G5" i="2"/>
  <c r="J5" i="2" s="1"/>
  <c r="G14" i="2"/>
  <c r="G3" i="2"/>
  <c r="P4" i="3"/>
  <c r="P6" i="3"/>
  <c r="P9" i="3"/>
  <c r="P10" i="3"/>
  <c r="P11" i="3"/>
  <c r="P8" i="3"/>
  <c r="P13" i="3"/>
  <c r="P12" i="3"/>
  <c r="P15" i="3"/>
  <c r="P7" i="3"/>
  <c r="P16" i="3"/>
  <c r="P5" i="3"/>
  <c r="P14" i="3"/>
  <c r="P3" i="3"/>
  <c r="N4" i="3"/>
  <c r="N6" i="3"/>
  <c r="N9" i="3"/>
  <c r="N10" i="3"/>
  <c r="N11" i="3"/>
  <c r="N8" i="3"/>
  <c r="N13" i="3"/>
  <c r="N12" i="3"/>
  <c r="N15" i="3"/>
  <c r="N7" i="3"/>
  <c r="N16" i="3"/>
  <c r="N5" i="3"/>
  <c r="N14" i="3"/>
  <c r="N3" i="3"/>
  <c r="M4" i="3"/>
  <c r="M6" i="3"/>
  <c r="M9" i="3"/>
  <c r="M10" i="3"/>
  <c r="M11" i="3"/>
  <c r="M8" i="3"/>
  <c r="M13" i="3"/>
  <c r="M12" i="3"/>
  <c r="M15" i="3"/>
  <c r="M7" i="3"/>
  <c r="M16" i="3"/>
  <c r="M5" i="3"/>
  <c r="M14" i="3"/>
  <c r="M3" i="3"/>
  <c r="K4" i="3"/>
  <c r="K6" i="3"/>
  <c r="K9" i="3"/>
  <c r="K10" i="3"/>
  <c r="K11" i="3"/>
  <c r="K8" i="3"/>
  <c r="K13" i="3"/>
  <c r="K12" i="3"/>
  <c r="K15" i="3"/>
  <c r="K7" i="3"/>
  <c r="K16" i="3"/>
  <c r="K5" i="3"/>
  <c r="K14" i="3"/>
  <c r="K3" i="3"/>
  <c r="I4" i="3"/>
  <c r="I6" i="3"/>
  <c r="I9" i="3"/>
  <c r="I10" i="3"/>
  <c r="I11" i="3"/>
  <c r="I8" i="3"/>
  <c r="I13" i="3"/>
  <c r="I12" i="3"/>
  <c r="I15" i="3"/>
  <c r="I7" i="3"/>
  <c r="I16" i="3"/>
  <c r="I5" i="3"/>
  <c r="I14" i="3"/>
  <c r="I3" i="3"/>
  <c r="G4" i="3"/>
  <c r="G6" i="3"/>
  <c r="G9" i="3"/>
  <c r="G10" i="3"/>
  <c r="G11" i="3"/>
  <c r="G8" i="3"/>
  <c r="G13" i="3"/>
  <c r="G12" i="3"/>
  <c r="Q12" i="3" s="1"/>
  <c r="G15" i="3"/>
  <c r="G7" i="3"/>
  <c r="G16" i="3"/>
  <c r="G5" i="3"/>
  <c r="G14" i="3"/>
  <c r="G3" i="3"/>
  <c r="U18" i="4"/>
  <c r="U5" i="4"/>
  <c r="U7" i="4"/>
  <c r="U10" i="4"/>
  <c r="U11" i="4"/>
  <c r="U12" i="4"/>
  <c r="U9" i="4"/>
  <c r="U14" i="4"/>
  <c r="U13" i="4"/>
  <c r="U16" i="4"/>
  <c r="U8" i="4"/>
  <c r="U17" i="4"/>
  <c r="U6" i="4"/>
  <c r="U15" i="4"/>
  <c r="U4" i="4"/>
  <c r="G5" i="4"/>
  <c r="G7" i="4"/>
  <c r="G10" i="4"/>
  <c r="G11" i="4"/>
  <c r="G12" i="4"/>
  <c r="G9" i="4"/>
  <c r="G14" i="4"/>
  <c r="G13" i="4"/>
  <c r="G16" i="4"/>
  <c r="G8" i="4"/>
  <c r="G17" i="4"/>
  <c r="G6" i="4"/>
  <c r="G15" i="4"/>
  <c r="G4" i="4"/>
  <c r="T5" i="4"/>
  <c r="T7" i="4"/>
  <c r="T10" i="4"/>
  <c r="T11" i="4"/>
  <c r="T12" i="4"/>
  <c r="T9" i="4"/>
  <c r="T14" i="4"/>
  <c r="T13" i="4"/>
  <c r="T16" i="4"/>
  <c r="T8" i="4"/>
  <c r="T17" i="4"/>
  <c r="T6" i="4"/>
  <c r="T15" i="4"/>
  <c r="T4" i="4"/>
  <c r="S5" i="4"/>
  <c r="S7" i="4"/>
  <c r="S10" i="4"/>
  <c r="S11" i="4"/>
  <c r="S12" i="4"/>
  <c r="S9" i="4"/>
  <c r="S14" i="4"/>
  <c r="S13" i="4"/>
  <c r="S16" i="4"/>
  <c r="S8" i="4"/>
  <c r="S17" i="4"/>
  <c r="S6" i="4"/>
  <c r="S15" i="4"/>
  <c r="S4" i="4"/>
  <c r="R5" i="4"/>
  <c r="R7" i="4"/>
  <c r="R10" i="4"/>
  <c r="R11" i="4"/>
  <c r="R12" i="4"/>
  <c r="R9" i="4"/>
  <c r="R14" i="4"/>
  <c r="R13" i="4"/>
  <c r="R16" i="4"/>
  <c r="R8" i="4"/>
  <c r="R17" i="4"/>
  <c r="R6" i="4"/>
  <c r="R15" i="4"/>
  <c r="R4" i="4"/>
  <c r="Q5" i="4"/>
  <c r="Q7" i="4"/>
  <c r="Q10" i="4"/>
  <c r="Q11" i="4"/>
  <c r="Q12" i="4"/>
  <c r="Q9" i="4"/>
  <c r="Q14" i="4"/>
  <c r="Q13" i="4"/>
  <c r="Q16" i="4"/>
  <c r="Q8" i="4"/>
  <c r="Q17" i="4"/>
  <c r="Q6" i="4"/>
  <c r="Q15" i="4"/>
  <c r="Q4" i="4"/>
  <c r="AD5" i="5"/>
  <c r="AD7" i="5"/>
  <c r="AD10" i="5"/>
  <c r="AD11" i="5"/>
  <c r="AD12" i="5"/>
  <c r="AD9" i="5"/>
  <c r="AD14" i="5"/>
  <c r="AD13" i="5"/>
  <c r="AD16" i="5"/>
  <c r="AD8" i="5"/>
  <c r="AD17" i="5"/>
  <c r="AD6" i="5"/>
  <c r="AD15" i="5"/>
  <c r="AD4" i="5"/>
  <c r="AC5" i="5"/>
  <c r="AC7" i="5"/>
  <c r="AC10" i="5"/>
  <c r="AC11" i="5"/>
  <c r="AC12" i="5"/>
  <c r="AC9" i="5"/>
  <c r="AC14" i="5"/>
  <c r="AC13" i="5"/>
  <c r="AC16" i="5"/>
  <c r="AC8" i="5"/>
  <c r="AC17" i="5"/>
  <c r="AC6" i="5"/>
  <c r="AC15" i="5"/>
  <c r="AC4" i="5"/>
  <c r="AA5" i="5"/>
  <c r="AA7" i="5"/>
  <c r="AA10" i="5"/>
  <c r="AA11" i="5"/>
  <c r="AA12" i="5"/>
  <c r="AA9" i="5"/>
  <c r="AA14" i="5"/>
  <c r="AA13" i="5"/>
  <c r="AA16" i="5"/>
  <c r="AA8" i="5"/>
  <c r="AA17" i="5"/>
  <c r="AA6" i="5"/>
  <c r="AA15" i="5"/>
  <c r="AA4" i="5"/>
  <c r="Z5" i="5"/>
  <c r="Z7" i="5"/>
  <c r="Z10" i="5"/>
  <c r="Z11" i="5"/>
  <c r="Z12" i="5"/>
  <c r="Z9" i="5"/>
  <c r="Z14" i="5"/>
  <c r="Z13" i="5"/>
  <c r="Z16" i="5"/>
  <c r="Z8" i="5"/>
  <c r="Z17" i="5"/>
  <c r="Z6" i="5"/>
  <c r="Z15" i="5"/>
  <c r="Z4" i="5"/>
  <c r="X5" i="5"/>
  <c r="X7" i="5"/>
  <c r="X10" i="5"/>
  <c r="X11" i="5"/>
  <c r="X12" i="5"/>
  <c r="X9" i="5"/>
  <c r="X14" i="5"/>
  <c r="X13" i="5"/>
  <c r="X16" i="5"/>
  <c r="X8" i="5"/>
  <c r="X17" i="5"/>
  <c r="X6" i="5"/>
  <c r="X15" i="5"/>
  <c r="X4" i="5"/>
  <c r="W5" i="5"/>
  <c r="W7" i="5"/>
  <c r="W10" i="5"/>
  <c r="W11" i="5"/>
  <c r="W12" i="5"/>
  <c r="W9" i="5"/>
  <c r="W14" i="5"/>
  <c r="W13" i="5"/>
  <c r="W16" i="5"/>
  <c r="W8" i="5"/>
  <c r="W17" i="5"/>
  <c r="W6" i="5"/>
  <c r="W15" i="5"/>
  <c r="W4" i="5"/>
  <c r="U5" i="5"/>
  <c r="U7" i="5"/>
  <c r="U10" i="5"/>
  <c r="U11" i="5"/>
  <c r="U12" i="5"/>
  <c r="U9" i="5"/>
  <c r="U14" i="5"/>
  <c r="U13" i="5"/>
  <c r="U16" i="5"/>
  <c r="U8" i="5"/>
  <c r="U17" i="5"/>
  <c r="U6" i="5"/>
  <c r="U15" i="5"/>
  <c r="U4" i="5"/>
  <c r="S5" i="5"/>
  <c r="S7" i="5"/>
  <c r="S10" i="5"/>
  <c r="S11" i="5"/>
  <c r="S12" i="5"/>
  <c r="S9" i="5"/>
  <c r="S14" i="5"/>
  <c r="S13" i="5"/>
  <c r="S16" i="5"/>
  <c r="S8" i="5"/>
  <c r="S17" i="5"/>
  <c r="S6" i="5"/>
  <c r="S15" i="5"/>
  <c r="S4" i="5"/>
  <c r="Q5" i="5"/>
  <c r="Q7" i="5"/>
  <c r="Q10" i="5"/>
  <c r="Q11" i="5"/>
  <c r="Q12" i="5"/>
  <c r="Q9" i="5"/>
  <c r="Q14" i="5"/>
  <c r="Q13" i="5"/>
  <c r="Q16" i="5"/>
  <c r="Q8" i="5"/>
  <c r="Q17" i="5"/>
  <c r="Q6" i="5"/>
  <c r="Q15" i="5"/>
  <c r="Q4" i="5"/>
  <c r="O5" i="5"/>
  <c r="O7" i="5"/>
  <c r="O10" i="5"/>
  <c r="O11" i="5"/>
  <c r="O12" i="5"/>
  <c r="O9" i="5"/>
  <c r="O14" i="5"/>
  <c r="O13" i="5"/>
  <c r="O16" i="5"/>
  <c r="O8" i="5"/>
  <c r="O17" i="5"/>
  <c r="O6" i="5"/>
  <c r="O15" i="5"/>
  <c r="O4" i="5"/>
  <c r="L5" i="5"/>
  <c r="L7" i="5"/>
  <c r="L10" i="5"/>
  <c r="L11" i="5"/>
  <c r="L12" i="5"/>
  <c r="L9" i="5"/>
  <c r="L14" i="5"/>
  <c r="L13" i="5"/>
  <c r="L16" i="5"/>
  <c r="L8" i="5"/>
  <c r="L17" i="5"/>
  <c r="L6" i="5"/>
  <c r="L15" i="5"/>
  <c r="L4" i="5"/>
  <c r="J5" i="5"/>
  <c r="J7" i="5"/>
  <c r="J10" i="5"/>
  <c r="J11" i="5"/>
  <c r="J12" i="5"/>
  <c r="J9" i="5"/>
  <c r="J14" i="5"/>
  <c r="J13" i="5"/>
  <c r="J16" i="5"/>
  <c r="J8" i="5"/>
  <c r="J17" i="5"/>
  <c r="J6" i="5"/>
  <c r="J15" i="5"/>
  <c r="J4" i="5"/>
  <c r="I5" i="5"/>
  <c r="I7" i="5"/>
  <c r="I10" i="5"/>
  <c r="I11" i="5"/>
  <c r="I12" i="5"/>
  <c r="I9" i="5"/>
  <c r="I14" i="5"/>
  <c r="I13" i="5"/>
  <c r="I16" i="5"/>
  <c r="I8" i="5"/>
  <c r="I17" i="5"/>
  <c r="I6" i="5"/>
  <c r="I15" i="5"/>
  <c r="I4" i="5"/>
  <c r="I11" i="6"/>
  <c r="F4" i="3" s="1"/>
  <c r="I13" i="6"/>
  <c r="F7" i="5" s="1"/>
  <c r="I16" i="6"/>
  <c r="F10" i="5" s="1"/>
  <c r="I17" i="6"/>
  <c r="F10" i="2" s="1"/>
  <c r="I18" i="6"/>
  <c r="F12" i="5" s="1"/>
  <c r="I15" i="6"/>
  <c r="F9" i="5" s="1"/>
  <c r="I20" i="6"/>
  <c r="F13" i="2" s="1"/>
  <c r="I19" i="6"/>
  <c r="F13" i="5" s="1"/>
  <c r="I22" i="6"/>
  <c r="F16" i="5" s="1"/>
  <c r="I14" i="6"/>
  <c r="F8" i="5" s="1"/>
  <c r="I23" i="6"/>
  <c r="I12" i="6"/>
  <c r="F6" i="5" s="1"/>
  <c r="I21" i="6"/>
  <c r="F14" i="2" s="1"/>
  <c r="I10" i="6"/>
  <c r="F3" i="3" s="1"/>
  <c r="G11" i="6"/>
  <c r="E4" i="3" s="1"/>
  <c r="G13" i="6"/>
  <c r="E6" i="3" s="1"/>
  <c r="G16" i="6"/>
  <c r="E9" i="3" s="1"/>
  <c r="G17" i="6"/>
  <c r="E11" i="5" s="1"/>
  <c r="G18" i="6"/>
  <c r="E12" i="5" s="1"/>
  <c r="G15" i="6"/>
  <c r="E9" i="5" s="1"/>
  <c r="G20" i="6"/>
  <c r="E14" i="5" s="1"/>
  <c r="G19" i="6"/>
  <c r="E13" i="5" s="1"/>
  <c r="G22" i="6"/>
  <c r="E16" i="5" s="1"/>
  <c r="G14" i="6"/>
  <c r="E8" i="5" s="1"/>
  <c r="G23" i="6"/>
  <c r="E17" i="5" s="1"/>
  <c r="G12" i="6"/>
  <c r="E6" i="5" s="1"/>
  <c r="G21" i="6"/>
  <c r="E15" i="5" s="1"/>
  <c r="G10" i="6"/>
  <c r="E4" i="5" s="1"/>
  <c r="E13" i="6"/>
  <c r="D7" i="5" s="1"/>
  <c r="E16" i="6"/>
  <c r="E17" i="6"/>
  <c r="D11" i="5" s="1"/>
  <c r="E18" i="6"/>
  <c r="D12" i="5" s="1"/>
  <c r="E15" i="6"/>
  <c r="D9" i="5" s="1"/>
  <c r="E20" i="6"/>
  <c r="D14" i="5" s="1"/>
  <c r="E19" i="6"/>
  <c r="D13" i="5" s="1"/>
  <c r="E22" i="6"/>
  <c r="D16" i="5" s="1"/>
  <c r="E14" i="6"/>
  <c r="D8" i="5" s="1"/>
  <c r="E23" i="6"/>
  <c r="D17" i="5" s="1"/>
  <c r="E12" i="6"/>
  <c r="D6" i="5" s="1"/>
  <c r="E21" i="6"/>
  <c r="D14" i="2" s="1"/>
  <c r="E11" i="6"/>
  <c r="D5" i="5" s="1"/>
  <c r="E10" i="6"/>
  <c r="C15" i="6"/>
  <c r="C9" i="5" s="1"/>
  <c r="C20" i="6"/>
  <c r="C13" i="3" s="1"/>
  <c r="C19" i="6"/>
  <c r="C13" i="5" s="1"/>
  <c r="C22" i="6"/>
  <c r="C16" i="5" s="1"/>
  <c r="C14" i="6"/>
  <c r="C8" i="5" s="1"/>
  <c r="C23" i="6"/>
  <c r="C17" i="5" s="1"/>
  <c r="C17" i="6"/>
  <c r="C10" i="3" s="1"/>
  <c r="C18" i="6"/>
  <c r="C12" i="5" s="1"/>
  <c r="C12" i="6"/>
  <c r="C5" i="2" s="1"/>
  <c r="C21" i="6"/>
  <c r="C15" i="5" s="1"/>
  <c r="C10" i="6"/>
  <c r="C3" i="2" s="1"/>
  <c r="C11" i="6"/>
  <c r="C5" i="5" s="1"/>
  <c r="C13" i="6"/>
  <c r="C7" i="5" s="1"/>
  <c r="C16" i="6"/>
  <c r="C9" i="2" s="1"/>
  <c r="B11" i="6"/>
  <c r="B4" i="3" s="1"/>
  <c r="B13" i="6"/>
  <c r="B7" i="5" s="1"/>
  <c r="B16" i="6"/>
  <c r="B10" i="5" s="1"/>
  <c r="B17" i="6"/>
  <c r="B10" i="2" s="1"/>
  <c r="B18" i="6"/>
  <c r="B12" i="5" s="1"/>
  <c r="B15" i="6"/>
  <c r="B9" i="5" s="1"/>
  <c r="B20" i="6"/>
  <c r="B13" i="2" s="1"/>
  <c r="B19" i="6"/>
  <c r="B13" i="5" s="1"/>
  <c r="B22" i="6"/>
  <c r="B16" i="5" s="1"/>
  <c r="B14" i="6"/>
  <c r="B8" i="5" s="1"/>
  <c r="B23" i="6"/>
  <c r="B17" i="5" s="1"/>
  <c r="B12" i="6"/>
  <c r="B6" i="5" s="1"/>
  <c r="B21" i="6"/>
  <c r="B14" i="3" s="1"/>
  <c r="B10" i="6"/>
  <c r="B4" i="5" s="1"/>
  <c r="G6" i="6"/>
  <c r="I24" i="6" s="1"/>
  <c r="B60" i="6" s="1"/>
  <c r="F6" i="6"/>
  <c r="G24" i="6" s="1"/>
  <c r="E17" i="2" s="1"/>
  <c r="E6" i="6"/>
  <c r="E24" i="6" s="1"/>
  <c r="D60" i="6" s="1"/>
  <c r="D6" i="6"/>
  <c r="C6" i="6"/>
  <c r="B24" i="6" s="1"/>
  <c r="S7" i="2"/>
  <c r="L6" i="2"/>
  <c r="L7" i="2"/>
  <c r="L5" i="3"/>
  <c r="O18" i="4"/>
  <c r="N18" i="4"/>
  <c r="L18" i="4"/>
  <c r="K18" i="4"/>
  <c r="I18" i="4"/>
  <c r="H18" i="4"/>
  <c r="P4" i="4"/>
  <c r="P5" i="4"/>
  <c r="P7" i="4"/>
  <c r="P10" i="4"/>
  <c r="P11" i="4"/>
  <c r="P12" i="4"/>
  <c r="P9" i="4"/>
  <c r="P14" i="4"/>
  <c r="P13" i="4"/>
  <c r="P16" i="4"/>
  <c r="P8" i="4"/>
  <c r="P17" i="4"/>
  <c r="P6" i="4"/>
  <c r="P15" i="4"/>
  <c r="M5" i="4"/>
  <c r="M7" i="4"/>
  <c r="M10" i="4"/>
  <c r="M11" i="4"/>
  <c r="M12" i="4"/>
  <c r="M9" i="4"/>
  <c r="M14" i="4"/>
  <c r="M13" i="4"/>
  <c r="M16" i="4"/>
  <c r="M8" i="4"/>
  <c r="M17" i="4"/>
  <c r="M6" i="4"/>
  <c r="M15" i="4"/>
  <c r="M4" i="4"/>
  <c r="J5" i="4"/>
  <c r="J7" i="4"/>
  <c r="J10" i="4"/>
  <c r="J11" i="4"/>
  <c r="J12" i="4"/>
  <c r="J9" i="4"/>
  <c r="J14" i="4"/>
  <c r="J13" i="4"/>
  <c r="J16" i="4"/>
  <c r="J8" i="4"/>
  <c r="J17" i="4"/>
  <c r="J6" i="4"/>
  <c r="J15" i="4"/>
  <c r="J4" i="4"/>
  <c r="F23" i="6"/>
  <c r="E10" i="5" l="1"/>
  <c r="F14" i="3"/>
  <c r="H14" i="3" s="1"/>
  <c r="B13" i="3"/>
  <c r="C5" i="3"/>
  <c r="B5" i="2"/>
  <c r="D5" i="2"/>
  <c r="F5" i="2"/>
  <c r="H5" i="2" s="1"/>
  <c r="C11" i="5"/>
  <c r="E7" i="5"/>
  <c r="Q5" i="3"/>
  <c r="Q10" i="3"/>
  <c r="J12" i="2"/>
  <c r="S5" i="2"/>
  <c r="B10" i="3"/>
  <c r="D14" i="3"/>
  <c r="F10" i="3"/>
  <c r="C14" i="2"/>
  <c r="E13" i="2"/>
  <c r="B15" i="5"/>
  <c r="C10" i="5"/>
  <c r="F15" i="5"/>
  <c r="D6" i="2"/>
  <c r="B9" i="3"/>
  <c r="D6" i="3"/>
  <c r="F9" i="3"/>
  <c r="C13" i="2"/>
  <c r="E9" i="2"/>
  <c r="B14" i="5"/>
  <c r="C6" i="5"/>
  <c r="F14" i="5"/>
  <c r="B5" i="3"/>
  <c r="D5" i="3"/>
  <c r="F5" i="3"/>
  <c r="C10" i="2"/>
  <c r="E6" i="2"/>
  <c r="B11" i="5"/>
  <c r="D15" i="5"/>
  <c r="F11" i="5"/>
  <c r="L15" i="3"/>
  <c r="C14" i="3"/>
  <c r="E13" i="3"/>
  <c r="B14" i="2"/>
  <c r="O12" i="3"/>
  <c r="F16" i="6"/>
  <c r="O15" i="3"/>
  <c r="D9" i="3"/>
  <c r="R17" i="5"/>
  <c r="B6" i="3"/>
  <c r="C6" i="3"/>
  <c r="D10" i="3"/>
  <c r="E14" i="3"/>
  <c r="E10" i="3"/>
  <c r="F6" i="3"/>
  <c r="B6" i="2"/>
  <c r="C6" i="2"/>
  <c r="D10" i="2"/>
  <c r="E14" i="2"/>
  <c r="E10" i="2"/>
  <c r="F6" i="2"/>
  <c r="B15" i="3"/>
  <c r="B11" i="3"/>
  <c r="B7" i="3"/>
  <c r="C15" i="3"/>
  <c r="C11" i="3"/>
  <c r="C7" i="3"/>
  <c r="D15" i="3"/>
  <c r="D11" i="3"/>
  <c r="D7" i="3"/>
  <c r="E15" i="3"/>
  <c r="E11" i="3"/>
  <c r="E7" i="3"/>
  <c r="F15" i="3"/>
  <c r="F11" i="3"/>
  <c r="F7" i="3"/>
  <c r="H7" i="3" s="1"/>
  <c r="B15" i="2"/>
  <c r="B11" i="2"/>
  <c r="B7" i="2"/>
  <c r="C15" i="2"/>
  <c r="C11" i="2"/>
  <c r="C7" i="2"/>
  <c r="D15" i="2"/>
  <c r="D11" i="2"/>
  <c r="D7" i="2"/>
  <c r="E15" i="2"/>
  <c r="E11" i="2"/>
  <c r="E7" i="2"/>
  <c r="F15" i="2"/>
  <c r="H15" i="2" s="1"/>
  <c r="F11" i="2"/>
  <c r="H11" i="2" s="1"/>
  <c r="F7" i="2"/>
  <c r="D13" i="3"/>
  <c r="E5" i="3"/>
  <c r="D13" i="2"/>
  <c r="D9" i="2"/>
  <c r="E5" i="2"/>
  <c r="D10" i="5"/>
  <c r="J10" i="6"/>
  <c r="C4" i="3"/>
  <c r="H19" i="6"/>
  <c r="B16" i="3"/>
  <c r="B12" i="3"/>
  <c r="B8" i="3"/>
  <c r="C16" i="3"/>
  <c r="C12" i="3"/>
  <c r="C8" i="3"/>
  <c r="D16" i="3"/>
  <c r="D12" i="3"/>
  <c r="D8" i="3"/>
  <c r="E16" i="3"/>
  <c r="E12" i="3"/>
  <c r="E8" i="3"/>
  <c r="F16" i="3"/>
  <c r="H16" i="3" s="1"/>
  <c r="F12" i="3"/>
  <c r="F8" i="3"/>
  <c r="B16" i="2"/>
  <c r="B12" i="2"/>
  <c r="B8" i="2"/>
  <c r="C16" i="2"/>
  <c r="C12" i="2"/>
  <c r="C8" i="2"/>
  <c r="D16" i="2"/>
  <c r="D12" i="2"/>
  <c r="D8" i="2"/>
  <c r="E16" i="2"/>
  <c r="E12" i="2"/>
  <c r="E8" i="2"/>
  <c r="F16" i="2"/>
  <c r="F12" i="2"/>
  <c r="H12" i="2" s="1"/>
  <c r="F8" i="2"/>
  <c r="F17" i="5"/>
  <c r="J11" i="2"/>
  <c r="J3" i="2"/>
  <c r="N17" i="2"/>
  <c r="P3" i="2"/>
  <c r="P8" i="2"/>
  <c r="P6" i="2"/>
  <c r="S12" i="2"/>
  <c r="S10" i="2"/>
  <c r="S8" i="2"/>
  <c r="S6" i="2"/>
  <c r="V5" i="2"/>
  <c r="V12" i="2"/>
  <c r="V10" i="2"/>
  <c r="V7" i="2"/>
  <c r="V8" i="2"/>
  <c r="V6" i="2"/>
  <c r="F4" i="5"/>
  <c r="R4" i="5" s="1"/>
  <c r="AB6" i="5"/>
  <c r="AB13" i="5"/>
  <c r="AB11" i="5"/>
  <c r="AB4" i="5"/>
  <c r="J14" i="3"/>
  <c r="J11" i="3"/>
  <c r="J4" i="3"/>
  <c r="J16" i="3"/>
  <c r="J13" i="3"/>
  <c r="J9" i="3"/>
  <c r="H12" i="6"/>
  <c r="X18" i="5"/>
  <c r="F17" i="6"/>
  <c r="H17" i="6"/>
  <c r="E3" i="2"/>
  <c r="H14" i="2"/>
  <c r="C3" i="3"/>
  <c r="H11" i="3"/>
  <c r="H8" i="2"/>
  <c r="O14" i="3"/>
  <c r="O11" i="3"/>
  <c r="O4" i="3"/>
  <c r="O16" i="3"/>
  <c r="O13" i="3"/>
  <c r="O9" i="3"/>
  <c r="J9" i="2"/>
  <c r="J14" i="2"/>
  <c r="J4" i="2"/>
  <c r="P13" i="2"/>
  <c r="P14" i="2"/>
  <c r="S16" i="2"/>
  <c r="S13" i="2"/>
  <c r="S9" i="2"/>
  <c r="S14" i="2"/>
  <c r="S15" i="2"/>
  <c r="S11" i="2"/>
  <c r="S4" i="2"/>
  <c r="V15" i="2"/>
  <c r="V4" i="2"/>
  <c r="P15" i="5"/>
  <c r="L12" i="3"/>
  <c r="D12" i="6"/>
  <c r="J12" i="3"/>
  <c r="E3" i="3"/>
  <c r="L3" i="3"/>
  <c r="O5" i="3"/>
  <c r="O10" i="3"/>
  <c r="O3" i="3"/>
  <c r="K17" i="5"/>
  <c r="Q14" i="3"/>
  <c r="P17" i="3"/>
  <c r="E5" i="5"/>
  <c r="P11" i="5"/>
  <c r="D4" i="2"/>
  <c r="H14" i="6"/>
  <c r="J17" i="6"/>
  <c r="F20" i="6"/>
  <c r="H23" i="6"/>
  <c r="J20" i="6"/>
  <c r="B3" i="2"/>
  <c r="C4" i="2"/>
  <c r="B3" i="3"/>
  <c r="C24" i="6"/>
  <c r="C60" i="6" s="1"/>
  <c r="H9" i="3"/>
  <c r="Y15" i="5"/>
  <c r="Y16" i="5"/>
  <c r="Y12" i="5"/>
  <c r="Y5" i="5"/>
  <c r="J5" i="3"/>
  <c r="L10" i="3"/>
  <c r="J7" i="3"/>
  <c r="J8" i="3"/>
  <c r="C4" i="5"/>
  <c r="R10" i="5"/>
  <c r="R6" i="5"/>
  <c r="Q15" i="3"/>
  <c r="Q11" i="3"/>
  <c r="J15" i="3"/>
  <c r="F10" i="6"/>
  <c r="H10" i="6"/>
  <c r="D4" i="5"/>
  <c r="D3" i="2"/>
  <c r="D4" i="3"/>
  <c r="D15" i="6"/>
  <c r="F19" i="6"/>
  <c r="K17" i="2"/>
  <c r="L17" i="2" s="1"/>
  <c r="P16" i="2"/>
  <c r="P9" i="2"/>
  <c r="V14" i="2"/>
  <c r="V11" i="2"/>
  <c r="B5" i="5"/>
  <c r="T13" i="5"/>
  <c r="F5" i="5"/>
  <c r="O17" i="2"/>
  <c r="P17" i="2" s="1"/>
  <c r="Q17" i="2"/>
  <c r="M17" i="2"/>
  <c r="H9" i="2"/>
  <c r="J16" i="2"/>
  <c r="J13" i="2"/>
  <c r="V16" i="2"/>
  <c r="V13" i="2"/>
  <c r="V9" i="2"/>
  <c r="H10" i="2"/>
  <c r="G17" i="2"/>
  <c r="J17" i="2" s="1"/>
  <c r="P12" i="2"/>
  <c r="I17" i="3"/>
  <c r="N17" i="3"/>
  <c r="J10" i="3"/>
  <c r="H5" i="3"/>
  <c r="H12" i="3"/>
  <c r="H10" i="3"/>
  <c r="G17" i="3"/>
  <c r="Q4" i="3"/>
  <c r="H4" i="3"/>
  <c r="L16" i="3"/>
  <c r="L13" i="3"/>
  <c r="L9" i="3"/>
  <c r="L14" i="3"/>
  <c r="L11" i="3"/>
  <c r="L4" i="3"/>
  <c r="Q18" i="4"/>
  <c r="O18" i="5"/>
  <c r="S18" i="5"/>
  <c r="Y10" i="5"/>
  <c r="AB15" i="5"/>
  <c r="AB16" i="5"/>
  <c r="AB12" i="5"/>
  <c r="AB5" i="5"/>
  <c r="AB17" i="5"/>
  <c r="AB14" i="5"/>
  <c r="AB10" i="5"/>
  <c r="Y6" i="5"/>
  <c r="Y13" i="5"/>
  <c r="Y11" i="5"/>
  <c r="H15" i="3"/>
  <c r="H13" i="6"/>
  <c r="J19" i="6"/>
  <c r="H13" i="2"/>
  <c r="F4" i="2"/>
  <c r="H4" i="2" s="1"/>
  <c r="H20" i="6"/>
  <c r="H16" i="6"/>
  <c r="T8" i="5"/>
  <c r="P14" i="5"/>
  <c r="E4" i="2"/>
  <c r="H15" i="6"/>
  <c r="D14" i="6"/>
  <c r="J12" i="6"/>
  <c r="M16" i="5"/>
  <c r="F21" i="6"/>
  <c r="H13" i="3"/>
  <c r="U17" i="2"/>
  <c r="T17" i="2"/>
  <c r="V3" i="2"/>
  <c r="R17" i="2"/>
  <c r="S3" i="2"/>
  <c r="P4" i="2"/>
  <c r="J7" i="2"/>
  <c r="J8" i="2"/>
  <c r="H16" i="2"/>
  <c r="J6" i="2"/>
  <c r="H7" i="2"/>
  <c r="R18" i="4"/>
  <c r="J18" i="4"/>
  <c r="M18" i="4"/>
  <c r="S18" i="4"/>
  <c r="I18" i="5"/>
  <c r="Q18" i="5"/>
  <c r="J18" i="5"/>
  <c r="W18" i="5"/>
  <c r="L18" i="5"/>
  <c r="C63" i="6" s="1"/>
  <c r="AB8" i="5"/>
  <c r="AA18" i="5"/>
  <c r="Q7" i="3"/>
  <c r="O7" i="3"/>
  <c r="O8" i="3"/>
  <c r="O6" i="3"/>
  <c r="M17" i="3"/>
  <c r="L8" i="3"/>
  <c r="L6" i="3"/>
  <c r="K17" i="3"/>
  <c r="J6" i="3"/>
  <c r="Q8" i="3"/>
  <c r="L7" i="3"/>
  <c r="Q16" i="3"/>
  <c r="Q13" i="3"/>
  <c r="Q9" i="3"/>
  <c r="H6" i="3"/>
  <c r="Q6" i="3"/>
  <c r="J3" i="3"/>
  <c r="Q3" i="3"/>
  <c r="H3" i="3"/>
  <c r="G18" i="4"/>
  <c r="T18" i="4"/>
  <c r="AE5" i="5"/>
  <c r="AE17" i="5"/>
  <c r="AD18" i="5"/>
  <c r="AB9" i="5"/>
  <c r="AB7" i="5"/>
  <c r="Z18" i="5"/>
  <c r="AE14" i="5"/>
  <c r="AE13" i="5"/>
  <c r="Y17" i="5"/>
  <c r="AE6" i="5"/>
  <c r="AE10" i="5"/>
  <c r="Y14" i="5"/>
  <c r="AE8" i="5"/>
  <c r="AE9" i="5"/>
  <c r="Y7" i="5"/>
  <c r="Y9" i="5"/>
  <c r="AE15" i="5"/>
  <c r="AE16" i="5"/>
  <c r="AE12" i="5"/>
  <c r="AE7" i="5"/>
  <c r="Y8" i="5"/>
  <c r="AE11" i="5"/>
  <c r="Y4" i="5"/>
  <c r="AE4" i="5"/>
  <c r="U18" i="5"/>
  <c r="T12" i="5"/>
  <c r="R5" i="5"/>
  <c r="H8" i="3"/>
  <c r="J23" i="6"/>
  <c r="J16" i="6"/>
  <c r="K9" i="5"/>
  <c r="R7" i="5"/>
  <c r="H6" i="2"/>
  <c r="F3" i="2"/>
  <c r="H3" i="2" s="1"/>
  <c r="F12" i="6"/>
  <c r="D3" i="3"/>
  <c r="D23" i="6"/>
  <c r="D20" i="6"/>
  <c r="D19" i="6"/>
  <c r="D17" i="6"/>
  <c r="D10" i="6"/>
  <c r="D16" i="6"/>
  <c r="D13" i="6"/>
  <c r="F18" i="6"/>
  <c r="J21" i="6"/>
  <c r="J18" i="6"/>
  <c r="J15" i="6"/>
  <c r="B4" i="2"/>
  <c r="F22" i="6"/>
  <c r="F11" i="6"/>
  <c r="J22" i="6"/>
  <c r="J11" i="6"/>
  <c r="F14" i="6"/>
  <c r="F15" i="6"/>
  <c r="F13" i="6"/>
  <c r="J14" i="6"/>
  <c r="J13" i="6"/>
  <c r="D21" i="6"/>
  <c r="D22" i="6"/>
  <c r="D18" i="6"/>
  <c r="D11" i="6"/>
  <c r="H21" i="6"/>
  <c r="H22" i="6"/>
  <c r="H18" i="6"/>
  <c r="H11" i="6"/>
  <c r="E17" i="3"/>
  <c r="B17" i="3"/>
  <c r="B18" i="5"/>
  <c r="B17" i="2"/>
  <c r="F18" i="5"/>
  <c r="R12" i="5"/>
  <c r="H24" i="6"/>
  <c r="E60" i="6"/>
  <c r="E18" i="5"/>
  <c r="F24" i="6"/>
  <c r="D18" i="5"/>
  <c r="P18" i="4"/>
  <c r="V17" i="5"/>
  <c r="J24" i="6"/>
  <c r="V5" i="5"/>
  <c r="T17" i="5"/>
  <c r="P4" i="5"/>
  <c r="M10" i="5"/>
  <c r="T14" i="5"/>
  <c r="R11" i="5"/>
  <c r="T11" i="5"/>
  <c r="T5" i="5"/>
  <c r="V12" i="5"/>
  <c r="P10" i="5"/>
  <c r="P8" i="5"/>
  <c r="M17" i="5"/>
  <c r="R8" i="5"/>
  <c r="P17" i="5"/>
  <c r="F17" i="2"/>
  <c r="F17" i="3"/>
  <c r="D17" i="3"/>
  <c r="D17" i="2"/>
  <c r="C18" i="5"/>
  <c r="Q17" i="3"/>
  <c r="K16" i="5"/>
  <c r="M12" i="5"/>
  <c r="P5" i="5"/>
  <c r="M5" i="5"/>
  <c r="K12" i="5"/>
  <c r="K5" i="5"/>
  <c r="P12" i="5"/>
  <c r="C17" i="3" l="1"/>
  <c r="M18" i="5"/>
  <c r="K4" i="5"/>
  <c r="V4" i="5"/>
  <c r="C17" i="2"/>
  <c r="Y18" i="5"/>
  <c r="D24" i="6"/>
  <c r="H17" i="3"/>
  <c r="K18" i="5"/>
  <c r="K15" i="5"/>
  <c r="K11" i="5"/>
  <c r="T10" i="5"/>
  <c r="V10" i="5"/>
  <c r="M15" i="5"/>
  <c r="V15" i="5"/>
  <c r="K6" i="5"/>
  <c r="T15" i="5"/>
  <c r="R15" i="5"/>
  <c r="M11" i="5"/>
  <c r="V11" i="5"/>
  <c r="N16" i="5"/>
  <c r="K10" i="5"/>
  <c r="N10" i="5" s="1"/>
  <c r="V6" i="5"/>
  <c r="P6" i="5"/>
  <c r="T6" i="5"/>
  <c r="O17" i="3"/>
  <c r="N17" i="5"/>
  <c r="M6" i="5"/>
  <c r="L17" i="3"/>
  <c r="S17" i="2"/>
  <c r="J17" i="3"/>
  <c r="V17" i="2"/>
  <c r="H17" i="2"/>
  <c r="P9" i="5"/>
  <c r="P16" i="5"/>
  <c r="V16" i="5"/>
  <c r="V14" i="5"/>
  <c r="T16" i="5"/>
  <c r="R16" i="5"/>
  <c r="K8" i="5"/>
  <c r="M13" i="5"/>
  <c r="K14" i="5"/>
  <c r="M8" i="5"/>
  <c r="M9" i="5"/>
  <c r="N9" i="5" s="1"/>
  <c r="R14" i="5"/>
  <c r="K13" i="5"/>
  <c r="V8" i="5"/>
  <c r="V13" i="5"/>
  <c r="R13" i="5"/>
  <c r="P13" i="5"/>
  <c r="P7" i="5"/>
  <c r="M14" i="5"/>
  <c r="T9" i="5"/>
  <c r="R9" i="5"/>
  <c r="V9" i="5"/>
  <c r="K7" i="5"/>
  <c r="B63" i="6"/>
  <c r="T18" i="5"/>
  <c r="AB18" i="5"/>
  <c r="AC18" i="5"/>
  <c r="AE18" i="5" s="1"/>
  <c r="V7" i="5"/>
  <c r="M7" i="5"/>
  <c r="T7" i="5"/>
  <c r="M4" i="5"/>
  <c r="T4" i="5"/>
  <c r="R18" i="5"/>
  <c r="P18" i="5"/>
  <c r="V18" i="5"/>
  <c r="N12" i="5"/>
  <c r="N5" i="5"/>
  <c r="N18" i="5"/>
  <c r="N6" i="5" l="1"/>
  <c r="N11" i="5"/>
  <c r="N4" i="5"/>
  <c r="N15" i="5"/>
  <c r="N8" i="5"/>
  <c r="N13" i="5"/>
  <c r="N14" i="5"/>
  <c r="N7" i="5"/>
</calcChain>
</file>

<file path=xl/comments1.xml><?xml version="1.0" encoding="utf-8"?>
<comments xmlns="http://schemas.openxmlformats.org/spreadsheetml/2006/main">
  <authors>
    <author>mblac06</author>
  </authors>
  <commentList>
    <comment ref="G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availlable, report is under development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available, report is under development. 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Data on Vector is only availbale from 03 March 2017 so this KPI will report artificially low until March 2018</t>
        </r>
      </text>
    </comment>
    <comment ref="T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Data on Vector is only availbale from 03 March 17 so this value is artificially low at present. The KPI will only report correctly after March 2019. </t>
        </r>
      </text>
    </comment>
  </commentList>
</comments>
</file>

<file path=xl/comments2.xml><?xml version="1.0" encoding="utf-8"?>
<comments xmlns="http://schemas.openxmlformats.org/spreadsheetml/2006/main">
  <authors>
    <author>mblac06</author>
  </authors>
  <commentList>
    <comment ref="U18" authorId="0">
      <text>
        <r>
          <rPr>
            <b/>
            <sz val="9"/>
            <color indexed="81"/>
            <rFont val="Tahoma"/>
            <charset val="1"/>
          </rPr>
          <t xml:space="preserve">mblac06: </t>
        </r>
        <r>
          <rPr>
            <sz val="9"/>
            <color indexed="81"/>
            <rFont val="Tahoma"/>
            <charset val="1"/>
          </rPr>
          <t>Data on Vector is only availbale from 03 March 17 so this value is artificially low at present. The KPI will only report correctly after March 2019.</t>
        </r>
      </text>
    </comment>
  </commentList>
</comments>
</file>

<file path=xl/sharedStrings.xml><?xml version="1.0" encoding="utf-8"?>
<sst xmlns="http://schemas.openxmlformats.org/spreadsheetml/2006/main" count="1307" uniqueCount="1171">
  <si>
    <t xml:space="preserve">KPI 0: Summary Statistics </t>
  </si>
  <si>
    <t xml:space="preserve">Total Population (TP) </t>
  </si>
  <si>
    <t xml:space="preserve">Borders </t>
  </si>
  <si>
    <t xml:space="preserve">Fife </t>
  </si>
  <si>
    <t xml:space="preserve">Highland </t>
  </si>
  <si>
    <t xml:space="preserve">Lanarkshire </t>
  </si>
  <si>
    <t xml:space="preserve">Lothian </t>
  </si>
  <si>
    <t xml:space="preserve">Orkney </t>
  </si>
  <si>
    <t xml:space="preserve">Tayside </t>
  </si>
  <si>
    <t xml:space="preserve">Temporarily suspended (TS) </t>
  </si>
  <si>
    <t xml:space="preserve">Temporarily unavailable (TU) </t>
  </si>
  <si>
    <t xml:space="preserve">Eligible Population (EP = TP-TS-PS+TU) </t>
  </si>
  <si>
    <t xml:space="preserve">Screening population (SP) </t>
  </si>
  <si>
    <t>Board of treatment</t>
  </si>
  <si>
    <t xml:space="preserve">Permanently suspended (PS) </t>
  </si>
  <si>
    <t xml:space="preserve">Ayrshire &amp; Arran </t>
  </si>
  <si>
    <t xml:space="preserve">Western Isles </t>
  </si>
  <si>
    <t xml:space="preserve">Patients with an outcome of 'Refer to Ophthalmology ' in the first 6 month of the interval (RO) </t>
  </si>
  <si>
    <t xml:space="preserve">Average of the number of days to Ophthalmology  examination (ADOE) </t>
  </si>
  <si>
    <t>KPI 16: Ophthalmology attendance rate</t>
  </si>
  <si>
    <t xml:space="preserve">KPI 17: Ophthalmology suspensions rate </t>
  </si>
  <si>
    <t>People temporarily suspended from screening for reason of "under the care of Ophthalmologist" (UCO)</t>
  </si>
  <si>
    <t xml:space="preserve">People with last result 'observable' in the first 6 month of the interval (POR) </t>
  </si>
  <si>
    <t xml:space="preserve">People within POR who commenced an examination within 6 month (PC6M) </t>
  </si>
  <si>
    <t xml:space="preserve">KPI 11: Six Month Recall result rate </t>
  </si>
  <si>
    <t xml:space="preserve">KPI 12: Six Month recall rescreen rate </t>
  </si>
  <si>
    <t xml:space="preserve">KPI 13: Referable Result rate </t>
  </si>
  <si>
    <t xml:space="preserve">KPI 7A: Annual photographic technical failure rate </t>
  </si>
  <si>
    <t xml:space="preserve">Photographic screenings (PS) </t>
  </si>
  <si>
    <t xml:space="preserve">Slit lamp screenings (SL) </t>
  </si>
  <si>
    <t xml:space="preserve">Unsuccessful slit lamp screening episodes (USL) </t>
  </si>
  <si>
    <t xml:space="preserve">KPI 7: Annual overall technical failure rate </t>
  </si>
  <si>
    <t xml:space="preserve">Slit lamp screenings + photographic screenings (SLPS) </t>
  </si>
  <si>
    <t xml:space="preserve">Longest recorded number of days to written report (LRD) </t>
  </si>
  <si>
    <t xml:space="preserve">Average of the number of days to written report (AD) </t>
  </si>
  <si>
    <t xml:space="preserve">Median of the number of days to written report (MD) </t>
  </si>
  <si>
    <t xml:space="preserve">Number of episodes (NE) </t>
  </si>
  <si>
    <t xml:space="preserve">KPI 9: Written report success rate </t>
  </si>
  <si>
    <t xml:space="preserve">KPI 7B: Annual slit lamp technical failure rate </t>
  </si>
  <si>
    <t xml:space="preserve">KPI 8: Duration to written report </t>
  </si>
  <si>
    <t xml:space="preserve">People attending screening without invitation (API) </t>
  </si>
  <si>
    <t xml:space="preserve">People invited at least once (INV) </t>
  </si>
  <si>
    <t xml:space="preserve">People successfully screened (biennial) (BIE) </t>
  </si>
  <si>
    <t xml:space="preserve">KPI 6: Annual patient technical recall rate </t>
  </si>
  <si>
    <t xml:space="preserve">People unsuccessfully screened (UNSUC) </t>
  </si>
  <si>
    <t xml:space="preserve">People attending at least once (ATT) </t>
  </si>
  <si>
    <t xml:space="preserve">KPI 14: Ophthalmology Report Interval </t>
  </si>
  <si>
    <t>% (100 * TS/TP)</t>
  </si>
  <si>
    <t>% (100 * PS/TP)</t>
  </si>
  <si>
    <t>% (100*TU/TP)</t>
  </si>
  <si>
    <t>% (100*EP/TP)</t>
  </si>
  <si>
    <t xml:space="preserve">KPI 10: Twelve Month Recall result rate </t>
  </si>
  <si>
    <t xml:space="preserve">Unsuccessful photographic screening episodes (UPS) </t>
  </si>
  <si>
    <t>Longest recorded days to opthalmology examination for the first qualifying episode (LRDOE)</t>
  </si>
  <si>
    <t>Scotland</t>
  </si>
  <si>
    <t xml:space="preserve">% (100 * UNSUC / EP) </t>
  </si>
  <si>
    <t xml:space="preserve">% (100 * BIE / EP) </t>
  </si>
  <si>
    <t xml:space="preserve">% (100 * SUC2 /EP) </t>
  </si>
  <si>
    <t xml:space="preserve">% (100 * SUC1 /EP) </t>
  </si>
  <si>
    <t xml:space="preserve">% (100 * ATT / EP) </t>
  </si>
  <si>
    <t xml:space="preserve">% (100 * INV / (EP - API)) </t>
  </si>
  <si>
    <t xml:space="preserve">% (100 * UPS/ PS) </t>
  </si>
  <si>
    <t xml:space="preserve">% (100 * USL / SL) </t>
  </si>
  <si>
    <t xml:space="preserve">% (100 * USLUPS / SLPS) </t>
  </si>
  <si>
    <t xml:space="preserve">% (100 * E20D / NE) </t>
  </si>
  <si>
    <t>% (100* SSE/EP)</t>
  </si>
  <si>
    <t xml:space="preserve">% (100 * SEN / SSE) </t>
  </si>
  <si>
    <t xml:space="preserve">% (100 * SEO / SSE) </t>
  </si>
  <si>
    <t xml:space="preserve">%  (100 * PC6M / POR) </t>
  </si>
  <si>
    <t xml:space="preserve">% (100 * SER / SSE) </t>
  </si>
  <si>
    <t>% (100 * RO/EP)</t>
  </si>
  <si>
    <t>% (100 * SOE/RO)</t>
  </si>
  <si>
    <t>% (100 * REFT / RO)</t>
  </si>
  <si>
    <t xml:space="preserve">% (100 * OPHTH / SP) </t>
  </si>
  <si>
    <t xml:space="preserve">% (100 * UCO / SP) </t>
  </si>
  <si>
    <t xml:space="preserve">Episodes with &lt;= 20 working days to written report (E20D) </t>
  </si>
  <si>
    <t xml:space="preserve">Unsuccessful slit lamp screenings &amp; photographic screenings (USLUPS) </t>
  </si>
  <si>
    <t xml:space="preserve">Successful screening episodes (excl. ophthalmology examinations) (SSE) </t>
  </si>
  <si>
    <t xml:space="preserve">Screening episodes (excl. ophthalmology examinations) with observable result (SEO) </t>
  </si>
  <si>
    <t xml:space="preserve">Screening episodes (excl. ophthalmology examinations) with negative result (SEN) </t>
  </si>
  <si>
    <t xml:space="preserve">Screening episodes (excl. ophthalmology examinations) with referable result (SER) </t>
  </si>
  <si>
    <t xml:space="preserve">People who attended at least 1 Ophthalmology examination with a screening outcome of 'Re-screen in 12 months', 'Re-screen in 6 months' or 'Retain under Ophthalmology review' (OPHTH) </t>
  </si>
  <si>
    <t xml:space="preserve">Patients within RO with a subsequent Ophthalmology examination (SOE) </t>
  </si>
  <si>
    <t xml:space="preserve">KPI 15: Ophthalmology review target </t>
  </si>
  <si>
    <t xml:space="preserve">Patients with an outcome of 'Refer to Ophthalmology ' in the first 6 months of the interval (RO) </t>
  </si>
  <si>
    <t xml:space="preserve">Number of these patients for whom the days to Ophthalmology examination is less than or equal to referral target (90 days) (REFT) </t>
  </si>
  <si>
    <t>KPI 0: National Summary Statistics</t>
  </si>
  <si>
    <t xml:space="preserve">As low as possible </t>
  </si>
  <si>
    <t xml:space="preserve">DNA rate </t>
  </si>
  <si>
    <t>Indicative DNA rate by %</t>
  </si>
  <si>
    <t xml:space="preserve">% (100 * INV - ATT) </t>
  </si>
  <si>
    <t>N/A</t>
  </si>
  <si>
    <t xml:space="preserve">People successfully screened in reporting period (SUC) </t>
  </si>
  <si>
    <t xml:space="preserve">People successfully screened in the prev year (ANN) </t>
  </si>
  <si>
    <t>HIS Target June 2016</t>
  </si>
  <si>
    <t xml:space="preserve">Call/Recall (HIS Standards 2) </t>
  </si>
  <si>
    <t>2.3 The invitation to attend diabetic retinopathy screening is offered to all newly diagnosed patients within 30 calendar days of the DRS Collaborative4 receiving notification.</t>
  </si>
  <si>
    <t>2.4 The date of the appointment offered to all newly diagnosed patients is within 90 calendar days of the DRS Collaborative4 receiving notification.</t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</si>
  <si>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(HIS Standard 3.2)</t>
    </r>
  </si>
  <si>
    <r>
      <t xml:space="preserve">A minimum of </t>
    </r>
    <r>
      <rPr>
        <sz val="10"/>
        <color rgb="FFFF0000"/>
        <rFont val="Arial"/>
        <family val="2"/>
      </rPr>
      <t>95%</t>
    </r>
    <r>
      <rPr>
        <sz val="10"/>
        <color rgb="FF0000FF"/>
        <rFont val="Arial"/>
        <family val="2"/>
      </rPr>
      <t xml:space="preserve"> of people screened are sent the result within 20 working days of being screened. 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</si>
  <si>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2.0%</t>
    </r>
    <r>
      <rPr>
        <b/>
        <sz val="10"/>
        <color rgb="FF0000FF"/>
        <rFont val="Arial"/>
        <family val="2"/>
      </rPr>
      <t xml:space="preserve"> for slit lamp examinations. (HIS Standard 4.3)</t>
    </r>
  </si>
  <si>
    <r>
      <t xml:space="preserve">Within </t>
    </r>
    <r>
      <rPr>
        <b/>
        <sz val="10"/>
        <color rgb="FFFF0000"/>
        <rFont val="Arial"/>
        <family val="2"/>
      </rPr>
      <t>90</t>
    </r>
    <r>
      <rPr>
        <b/>
        <sz val="10"/>
        <color rgb="FF0000FF"/>
        <rFont val="Arial"/>
        <family val="2"/>
      </rPr>
      <t xml:space="preserve"> calendar days for newly diagnosed appointment date. (HIS Standard 2.4)</t>
    </r>
  </si>
  <si>
    <r>
      <t xml:space="preserve">Within </t>
    </r>
    <r>
      <rPr>
        <b/>
        <sz val="10"/>
        <color rgb="FFFF0000"/>
        <rFont val="Arial"/>
        <family val="2"/>
      </rPr>
      <t>30</t>
    </r>
    <r>
      <rPr>
        <b/>
        <sz val="10"/>
        <color rgb="FF0000FF"/>
        <rFont val="Arial"/>
        <family val="2"/>
      </rPr>
      <t xml:space="preserve"> calendar days for newly diagnosed appointment offer. (HIS Standard 2.3)</t>
    </r>
  </si>
  <si>
    <t>KPI 2: Screening uptake rate        (HIS Standard 3)</t>
  </si>
  <si>
    <t xml:space="preserve">KPI 4: Successful screening rate            (HIS Standard 3) </t>
  </si>
  <si>
    <t>KPI 1: Screening invitation rate           (HIS Standard 3)</t>
  </si>
  <si>
    <t xml:space="preserve">KPI 7A: Annual photographic technical failure rate                        (HIS Standard 4) </t>
  </si>
  <si>
    <t>KPI 3: Annual successful screening rate (HIS Standard 3)</t>
  </si>
  <si>
    <t>KPI 5: Biennial successful screening rate (HIS Standard 3)</t>
  </si>
  <si>
    <t>Diabetic Retinopathy Screening Service reports for Q3 2017</t>
  </si>
  <si>
    <t>Title</t>
  </si>
  <si>
    <t>Date Range</t>
  </si>
  <si>
    <t>Start</t>
  </si>
  <si>
    <t>End</t>
  </si>
  <si>
    <t>Results of Level 1</t>
  </si>
  <si>
    <t>(All Patients) and (01.01 KPI 0-TP-BoT AYRSHIRE AND ARRAN)</t>
  </si>
  <si>
    <t>(All Patients) and (01.02 KPI 0-TP-BoT BORDERS)</t>
  </si>
  <si>
    <t>(All Patients) and (01.03 KPI 0-TP-BoT FIFE)</t>
  </si>
  <si>
    <t>(All Patients) and (01.04 KPI 0-TP-BoT GREATER GLASGOW,CLYDE)</t>
  </si>
  <si>
    <t>(All Patients) and (01.05 KPI 0-TP-BoT HIGHLAND)</t>
  </si>
  <si>
    <t>(All Patients) and (01.06 KPI 0-TP-BoT LANARKSHIRE)</t>
  </si>
  <si>
    <t>(All Patients) and (01.07 KPI 0-TP-BoT GRAMPIAN)</t>
  </si>
  <si>
    <t>(All Patients) and (01.08 KPI 0-TP-BoT ORKNEY)</t>
  </si>
  <si>
    <t>(All Patients) and (01.09 KPI 0-TP-BoT LOTHIAN)</t>
  </si>
  <si>
    <t>(All Patients) and (01.10 KPI 0-TP-BoT TAYSIDE)</t>
  </si>
  <si>
    <t>(All Patients) and (01.11 KPI 0-TP-BoT FORTH VALLEY)</t>
  </si>
  <si>
    <t>(All Patients) and (01.12 KPI 0-TP-BoT WESTERN ISLES)</t>
  </si>
  <si>
    <t>(All Patients) and (01.13 KPI 0-TP-BoT DUMFRIES AND GALLOWAY)</t>
  </si>
  <si>
    <t>(All Patients) and (01.14 KPI 0-TP-BoT SHETLAND)</t>
  </si>
  <si>
    <t>(All Patients) and (01.99 KPI 0-TP-*** TOTAL ***)</t>
  </si>
  <si>
    <t>(All Patients) and (02.01 KPI 0-TS-BoT AYRSHIRE AND ARRAN)</t>
  </si>
  <si>
    <t>(All Patients) and (02.02 KPI 0-TS-BoT BORDERS)</t>
  </si>
  <si>
    <t>(All Patients) and (02.03 KPI 0-TS-BoT FIFE)</t>
  </si>
  <si>
    <t>(All Patients) and (02.04 KPI 0-TS-BoT GREATER GLASGOW,CLYDE)</t>
  </si>
  <si>
    <t>(All Patients) and (02.05 KPI 0-TS-BoT HIGHLAND)</t>
  </si>
  <si>
    <t>(All Patients) and (02.06 KPI 0-TS-BoT LANARKSHIRE)</t>
  </si>
  <si>
    <t>(All Patients) and (02.07 KPI 0-TS-BoT GRAMPIAN)</t>
  </si>
  <si>
    <t>(All Patients) and (02.08 KPI 0-TS-BoT ORKNEY)</t>
  </si>
  <si>
    <t>(All Patients) and (02.09 KPI 0-TS-BoT LOTHIAN)</t>
  </si>
  <si>
    <t>(All Patients) and (02.10 KPI 0-TS-BoT TAYSIDE)</t>
  </si>
  <si>
    <t>(All Patients) and (02.11 KPI 0-TS-BoT FORTH VALLEY)</t>
  </si>
  <si>
    <t>(All Patients) and (02.12 KPI 0-TS-BoT WESTERN ISLES)</t>
  </si>
  <si>
    <t>(All Patients) and (02.13 KPI 0-TS-BoT DUMFRIES AND GALLOWAY)</t>
  </si>
  <si>
    <t>(All Patients) and (02.14 KPI 0-TS-BoT SHETLAND)</t>
  </si>
  <si>
    <t>(All Patients) and (02.99 KPI 0-TS-*** TOTAL ***)</t>
  </si>
  <si>
    <t>(All Patients) and (03.01 KPI 0-PS-BoT AYRSHIRE AND ARRAN)</t>
  </si>
  <si>
    <t>(All Patients) and (03.02 KPI 0-PS-BoT BORDERS)</t>
  </si>
  <si>
    <t>(All Patients) and (03.03 KPI 0-PS-BoT FIFE)</t>
  </si>
  <si>
    <t>(All Patients) and (03.04 KPI 0-PS-BoT GREATER GLASGOW,CLYDE)</t>
  </si>
  <si>
    <t>(All Patients) and (03.05 KPI 0-PS-BoT HIGHLAND)</t>
  </si>
  <si>
    <t>(All Patients) and (03.06 KPI 0-PS-BoT LANARKSHIRE)</t>
  </si>
  <si>
    <t>(All Patients) and (03.07 KPI 0-PS-BoT GRAMPIAN)</t>
  </si>
  <si>
    <t>(All Patients) and (03.08 KPI 0-PS-BoT ORKNEY)</t>
  </si>
  <si>
    <t>(All Patients) and (03.09 KPI 0-PS-BoT LOTHIAN)</t>
  </si>
  <si>
    <t>(All Patients) and (03.10 KPI 0-PS-BoT TAYSIDE)</t>
  </si>
  <si>
    <t>(All Patients) and (03.11 KPI 0-PS-BoT FORTH VALLEY)</t>
  </si>
  <si>
    <t>(All Patients) and (03.12 KPI 0-PS-BoT WESTERN ISLES)</t>
  </si>
  <si>
    <t>(All Patients) and (03.13 KPI 0-PS-BoT DUMFRIES AND GALLOWAY)</t>
  </si>
  <si>
    <t>(All Patients) and (03.14 KPI 0-PS-BoT SHETLAND)</t>
  </si>
  <si>
    <t>(All Patients) and (03.99 KPI 0-PS-*** TOTAL ***)</t>
  </si>
  <si>
    <t>(All Patients) and (04.01 KPI 0-TU-BoT AYRSHIRE AND ARRAN)</t>
  </si>
  <si>
    <t>(All Patients) and (04.02 KPI 0-TU-BoT BORDERS)</t>
  </si>
  <si>
    <t>(All Patients) and (04.03 KPI 0-TU-BoT FIFE)</t>
  </si>
  <si>
    <t>(All Patients) and (04.04 KPI 0-TU-BoT GREATER GLASGOW,CLYDE)</t>
  </si>
  <si>
    <t>(All Patients) and (04.05 KPI 0-TU-BoT HIGHLAND)</t>
  </si>
  <si>
    <t>(All Patients) and (04.06 KPI 0-TU-BoT LANARKSHIRE)</t>
  </si>
  <si>
    <t>(All Patients) and (04.07 KPI 0-TU-BoT GRAMPIAN)</t>
  </si>
  <si>
    <t>(All Patients) and (04.08 KPI 0-TU-BoT ORKNEY)</t>
  </si>
  <si>
    <t>(All Patients) and (04.09 KPI 0-TU-BoT LOTHIAN)</t>
  </si>
  <si>
    <t>(All Patients) and (04.10 KPI 0-TU-BoT TAYSIDE)</t>
  </si>
  <si>
    <t>(All Patients) and (04.11 KPI 0-TU-BoT FORTH VALLEY)</t>
  </si>
  <si>
    <t>(All Patients) and (04.12 KPI 0-TU-BoT WESTERN ISLES)</t>
  </si>
  <si>
    <t>(All Patients) and (04.13 KPI 0-TU-BoT DUMFRIES AND GALLOWAY)</t>
  </si>
  <si>
    <t>(All Patients) and (04.14 KPI 0-TU-BoT SHETLAND)</t>
  </si>
  <si>
    <t>(All Patients) and (04.99 KPI 0-TU-*** TOTAL ***)</t>
  </si>
  <si>
    <t>(All Patients) and (05.01 KPI 0-EP=TP-TS-PSBoT AYRSHIRE AND ARRAN)</t>
  </si>
  <si>
    <t>(All Patients) and (05.02 KPI 0-EP=TP-TS-PSBoT BORDERS)</t>
  </si>
  <si>
    <t>(All Patients) and (05.03 KPI 0-EP=TP-TS-PSBoT FIFE)</t>
  </si>
  <si>
    <t>(All Patients) and (05.04 KPI 0-EP=TP-TS-PSBoT GREATER GLASGOW,CLYDE)</t>
  </si>
  <si>
    <t>(All Patients) and (05.05 KPI 0-EP=TP-TS-PSBoT HIGHLAND)</t>
  </si>
  <si>
    <t>(All Patients) and (05.06 KPI 0-EP=TP-TS-PSBoT LANARKSHIRE)</t>
  </si>
  <si>
    <t>(All Patients) and (05.07 KPI 0-EP=TP-TS-PSBoT GRAMPIAN)</t>
  </si>
  <si>
    <t>(All Patients) and (05.08 KPI 0-EP=TP-TS-PSBoT ORKNEY)</t>
  </si>
  <si>
    <t>(All Patients) and (05.09 KPI 0-EP=TP-TS-PSBoT LOTHIAN)</t>
  </si>
  <si>
    <t>(All Patients) and (05.10 KPI 0-EP=TP-TS-PSBoT TAYSIDE)</t>
  </si>
  <si>
    <t>(All Patients) and (05.11 KPI 0-EP=TP-TS-PSBoT FORTH VALLEY)</t>
  </si>
  <si>
    <t>(All Patients) and (05.12 KPI 0-EP=TP-TS-PSBoT WESTERN ISLES)</t>
  </si>
  <si>
    <t>(All Patients) and (05.13 KPI 0-EP=TP-TS-PSBoT DUMFRIES AND GALLOWAY)</t>
  </si>
  <si>
    <t>(All Patients) and (05.14 KPI 0-EP=TP-TS-PSBoT SHETLAND)</t>
  </si>
  <si>
    <t>(All Patients) and (05.99 KPI 0-EP=TP-TS-PS*** TOTAL ***)</t>
  </si>
  <si>
    <t>(All Patients) and (06.01 KPI 1-EP-BoT AYRSHIRE AND ARRAN)</t>
  </si>
  <si>
    <t>(All Patients) and (06.02 KPI 1-EP-BoT BORDERS)</t>
  </si>
  <si>
    <t>(All Patients) and (06.03 KPI 1-EP-BoT FIFE)</t>
  </si>
  <si>
    <t>(All Patients) and (06.04 KPI 1-EP-BoT GREATER GLASGOW,CLYDE)</t>
  </si>
  <si>
    <t>(All Patients) and (06.05 KPI 1-EP-BoT HIGHLAND)</t>
  </si>
  <si>
    <t>(All Patients) and (06.06 KPI 1-EP-BoT LANARKSHIRE)</t>
  </si>
  <si>
    <t>(All Patients) and (06.07 KPI 1-EP-BoT GRAMPIAN)</t>
  </si>
  <si>
    <t>(All Patients) and (06.08 KPI 1-EP-BoT ORKNEY)</t>
  </si>
  <si>
    <t>(All Patients) and (06.09 KPI 1-EP-BoT LOTHIAN)</t>
  </si>
  <si>
    <t>(All Patients) and (06.10 KPI 1-EP-BoT TAYSIDE)</t>
  </si>
  <si>
    <t>(All Patients) and (06.11 KPI 1-EP-BoT FORTH VALLEY)</t>
  </si>
  <si>
    <t>(All Patients) and (06.12 KPI 1-EP-BoT WESTERN ISLES)</t>
  </si>
  <si>
    <t>(All Patients) and (06.13 KPI 1-EP-BoT DUMFRIES AND GALLOWAY)</t>
  </si>
  <si>
    <t>(All Patients) and (06.14 KPI 1-EP-BoT SHETLAND)</t>
  </si>
  <si>
    <t>(All Patients) and (06.99 KPI 1-EP-*** TOTAL ***)</t>
  </si>
  <si>
    <t>(All Patients) and (07.01 KPI 1-API-BoT AYRSHIRE AND ARRAN)</t>
  </si>
  <si>
    <t>(All Patients) and (07.02 KPI 1-API-BoT BORDERS)</t>
  </si>
  <si>
    <t>(All Patients) and (07.03 KPI 1-API-BoT FIFE)</t>
  </si>
  <si>
    <t>(All Patients) and (07.04 KPI 1-API-BoT GREATER GLASGOW,CLYDE)</t>
  </si>
  <si>
    <t>(All Patients) and (07.05 KPI 1-API-BoT HIGHLAND)</t>
  </si>
  <si>
    <t>(All Patients) and (07.06 KPI 1-API-BoT LANARKSHIRE)</t>
  </si>
  <si>
    <t>(All Patients) and (07.07 KPI 1-API-BoT GRAMPIAN)</t>
  </si>
  <si>
    <t>(All Patients) and (07.08 KPI 1-API-BoT ORKNEY)</t>
  </si>
  <si>
    <t>(All Patients) and (07.09 KPI 1-API-BoT LOTHIAN)</t>
  </si>
  <si>
    <t>(All Patients) and (07.10 KPI 1-API-BoT TAYSIDE)</t>
  </si>
  <si>
    <t>(All Patients) and (07.11 KPI 1-API-BoT FORTH VALLEY)</t>
  </si>
  <si>
    <t>(All Patients) and (07.12 KPI 1-API-BoT WESTERN ISLES)</t>
  </si>
  <si>
    <t>(All Patients) and (07.13 KPI 1-API-BoT DUMFRIES AND GALLOWAY)</t>
  </si>
  <si>
    <t>(All Patients) and (07.14 KPI 1-API-BoT SHETLAND)</t>
  </si>
  <si>
    <t>(All Patients) and (07.99 KPI 1-API-*** TOTAL ***)</t>
  </si>
  <si>
    <t>(All Patients) and (08.01 KPI 1-INV-BoT AYRSHIRE AND ARRAN)</t>
  </si>
  <si>
    <t>(All Patients) and (08.02 KPI 1-INV-BoT BORDERS)</t>
  </si>
  <si>
    <t>(All Patients) and (08.03 KPI 1-INV-BoT FIFE)</t>
  </si>
  <si>
    <t>(All Patients) and (08.04 KPI 1-INV-BoT GREATER GLASGOW,CLYDE)</t>
  </si>
  <si>
    <t>(All Patients) and (08.05 KPI 1-INV-BoT HIGHLAND)</t>
  </si>
  <si>
    <t>(All Patients) and (08.06 KPI 1-INV-BoT LANARKSHIRE)</t>
  </si>
  <si>
    <t>(All Patients) and (08.07 KPI 1-INV-BoT GRAMPIAN)</t>
  </si>
  <si>
    <t>(All Patients) and (08.08 KPI 1-INV-BoT ORKNEY)</t>
  </si>
  <si>
    <t>(All Patients) and (08.09 KPI 1-INV-BoT LOTHIAN)</t>
  </si>
  <si>
    <t>(All Patients) and (08.10 KPI 1-INV-BoT TAYSIDE)</t>
  </si>
  <si>
    <t>(All Patients) and (08.11 KPI 1-INV-BoT FORTH VALLEY)</t>
  </si>
  <si>
    <t>(All Patients) and (08.12 KPI 1-INV-BoT WESTERN ISLES)</t>
  </si>
  <si>
    <t>(All Patients) and (08.13 KPI 1-INV-BoT DUMFRIES AND GALLOWAY)</t>
  </si>
  <si>
    <t>(All Patients) and (08.14 KPI 1-INV-BoT SHETLAND)</t>
  </si>
  <si>
    <t>(All Patients) and (08.99 KPI 1-INV-*** TOTAL ***)</t>
  </si>
  <si>
    <t>(All Patients) and (09.01 KPI 1-%-BoT AYRSHIRE AND ARRAN)</t>
  </si>
  <si>
    <t>(All Patients) and (09.02 KPI 1-%-BoT BORDERS)</t>
  </si>
  <si>
    <t>(All Patients) and (09.03 KPI 1-%-BoT FIFE)</t>
  </si>
  <si>
    <t>(All Patients) and (09.04 KPI 1-%-BoT GREATER GLASGOW,CLYDE)</t>
  </si>
  <si>
    <t>(All Patients) and (09.05 KPI 1-%-BoT HIGHLAND)</t>
  </si>
  <si>
    <t>(All Patients) and (09.06 KPI 1-%-BoT LANARKSHIRE)</t>
  </si>
  <si>
    <t>(All Patients) and (09.07 KPI 1-%-BoT GRAMPIAN)</t>
  </si>
  <si>
    <t>(All Patients) and (09.08 KPI 1-%-BoT ORKNEY)</t>
  </si>
  <si>
    <t>(All Patients) and (09.09 KPI 1-%-BoT LOTHIAN)</t>
  </si>
  <si>
    <t>(All Patients) and (09.10 KPI 1-%-BoT TAYSIDE)</t>
  </si>
  <si>
    <t>(All Patients) and (09.11 KPI 1-%-BoT FORTH VALLEY)</t>
  </si>
  <si>
    <t>(All Patients) and (09.12 KPI 1-%-BoT WESTERN ISLES)</t>
  </si>
  <si>
    <t>(All Patients) and (09.13 KPI 1-%-BoT DUMFRIES AND GALLOWAY)</t>
  </si>
  <si>
    <t>(All Patients) and (09.14 KPI 1-%-BoT SHETLAND)</t>
  </si>
  <si>
    <t>(All Patients) and (09.99 KPI 1-%-*** TOTAL ***)</t>
  </si>
  <si>
    <t>(All Patients) and (10.01 KPI 2-EP-BoT AYRSHIRE AND ARRAN)</t>
  </si>
  <si>
    <t>(All Patients) and (10.02 KPI 2-EP-BoT BORDERS)</t>
  </si>
  <si>
    <t>(All Patients) and (10.03 KPI 2-EP-BoT FIFE)</t>
  </si>
  <si>
    <t>(All Patients) and (10.04 KPI 2-EP-BoT GREATER GLASGOW,CLYDE)</t>
  </si>
  <si>
    <t>(All Patients) and (10.05 KPI 2-EP-BoT HIGHLAND)</t>
  </si>
  <si>
    <t>(All Patients) and (10.06 KPI 2-EP-BoT LANARKSHIRE)</t>
  </si>
  <si>
    <t>(All Patients) and (10.07 KPI 2-EP-BoT GRAMPIAN)</t>
  </si>
  <si>
    <t>(All Patients) and (10.08 KPI 2-EP-BoT ORKNEY)</t>
  </si>
  <si>
    <t>(All Patients) and (10.09 KPI 2-EP-BoT LOTHIAN)</t>
  </si>
  <si>
    <t>(All Patients) and (10.10 KPI 2-EP-BoT TAYSIDE)</t>
  </si>
  <si>
    <t>(All Patients) and (10.11 KPI 2-EP-BoT FORTH VALLEY)</t>
  </si>
  <si>
    <t>(All Patients) and (10.12 KPI 2-EP-BoT WESTERN ISLES)</t>
  </si>
  <si>
    <t>(All Patients) and (10.13 KPI 2-EP-BoT DUMFRIES AND GALLOWAY)</t>
  </si>
  <si>
    <t>(All Patients) and (10.14 KPI 2-EP-BoT SHETLAND)</t>
  </si>
  <si>
    <t>(All Patients) and (10.99 KPI 2-EP-*** TOTAL ***)</t>
  </si>
  <si>
    <t>(All Patients) and (11.01 KPI 2-ATT-BoT AYRSHIRE AND ARRAN)</t>
  </si>
  <si>
    <t>(All Patients) and (11.02 KPI 2-ATT-BoT BORDERS)</t>
  </si>
  <si>
    <t>(All Patients) and (11.03 KPI 2-ATT-BoT FIFE)</t>
  </si>
  <si>
    <t>(All Patients) and (11.04 KPI 2-ATT-BoT GREATER GLASGOW,CLYDE)</t>
  </si>
  <si>
    <t>(All Patients) and (11.05 KPI 2-ATT-BoT HIGHLAND)</t>
  </si>
  <si>
    <t>(All Patients) and (11.06 KPI 2-ATT-BoT LANARKSHIRE)</t>
  </si>
  <si>
    <t>(All Patients) and (11.07 KPI 2-ATT-BoT GRAMPIAN)</t>
  </si>
  <si>
    <t>(All Patients) and (11.08 KPI 2-ATT-BoT ORKNEY)</t>
  </si>
  <si>
    <t>(All Patients) and (11.09 KPI 2-ATT-BoT LOTHIAN)</t>
  </si>
  <si>
    <t>(All Patients) and (11.10 KPI 2-ATT-BoT TAYSIDE)</t>
  </si>
  <si>
    <t>(All Patients) and (11.11 KPI 2-ATT-BoT FORTH VALLEY)</t>
  </si>
  <si>
    <t>(All Patients) and (11.12 KPI 2-ATT-BoT WESTERN ISLES)</t>
  </si>
  <si>
    <t>(All Patients) and (11.13 KPI 2-ATT-BoT DUMFRIES AND GALLOWAY)</t>
  </si>
  <si>
    <t>(All Patients) and (11.14 KPI 2-ATT-BoT SHETLAND)</t>
  </si>
  <si>
    <t>(All Patients) and (11.99 KPI 2-ATT-*** TOTAL ***)</t>
  </si>
  <si>
    <t>(All Patients) and (12.01 KPI 2-%-BoT AYRSHIRE AND ARRAN)</t>
  </si>
  <si>
    <t>(All Patients) and (12.02 KPI 2-%-BoT BORDERS)</t>
  </si>
  <si>
    <t>(All Patients) and (12.03 KPI 2-%-BoT FIFE)</t>
  </si>
  <si>
    <t>(All Patients) and (12.04 KPI 2-%-BoT GREATER GLASGOW,CLYDE)</t>
  </si>
  <si>
    <t>(All Patients) and (12.05 KPI 2-%-BoT HIGHLAND)</t>
  </si>
  <si>
    <t>(All Patients) and (12.06 KPI 2-%-BoT LANARKSHIRE)</t>
  </si>
  <si>
    <t>(All Patients) and (12.07 KPI 2-%-BoT GRAMPIAN)</t>
  </si>
  <si>
    <t>(All Patients) and (12.08 KPI 2-%-BoT ORKNEY)</t>
  </si>
  <si>
    <t>(All Patients) and (12.09 KPI 2-%-BoT LOTHIAN)</t>
  </si>
  <si>
    <t>(All Patients) and (12.10 KPI 2-%-BoT TAYSIDE)</t>
  </si>
  <si>
    <t>(All Patients) and (12.11 KPI 2-%-BoT FORTH VALLEY)</t>
  </si>
  <si>
    <t>(All Patients) and (12.12 KPI 2-%-BoT WESTERN ISLES)</t>
  </si>
  <si>
    <t>(All Patients) and (12.13 KPI 2-%-BoT DUMFRIES AND GALLOWAY)</t>
  </si>
  <si>
    <t>(All Patients) and (12.14 KPI 2-%-BoT SHETLAND)</t>
  </si>
  <si>
    <t>(All Patients) and (12.99 KPI 2-%-*** TOTAL ***)</t>
  </si>
  <si>
    <t>(All Patients) and (13.01 KPI 3-EP-BoT AYRSHIRE AND ARRAN)</t>
  </si>
  <si>
    <t>(All Patients) and (13.02 KPI 3-EP-BoT BORDERS)</t>
  </si>
  <si>
    <t>(All Patients) and (13.03 KPI 3-EP-BoT FIFE)</t>
  </si>
  <si>
    <t>(All Patients) and (13.04 KPI 3-EP-BoT GREATER GLASGOW,CLYDE)</t>
  </si>
  <si>
    <t>(All Patients) and (13.05 KPI 3-EP-BoT HIGHLAND)</t>
  </si>
  <si>
    <t>(All Patients) and (13.06 KPI 3-EP-BoT LANARKSHIRE)</t>
  </si>
  <si>
    <t>(All Patients) and (13.07 KPI 3-EP-BoT GRAMPIAN)</t>
  </si>
  <si>
    <t>(All Patients) and (13.08 KPI 3-EP-BoT ORKNEY)</t>
  </si>
  <si>
    <t>(All Patients) and (13.09 KPI 3-EP-BoT LOTHIAN)</t>
  </si>
  <si>
    <t>(All Patients) and (13.10 KPI 3-EP-BoT TAYSIDE)</t>
  </si>
  <si>
    <t>(All Patients) and (13.11 KPI 3-EP-BoT FORTH VALLEY)</t>
  </si>
  <si>
    <t>(All Patients) and (13.12 KPI 3-EP-BoT WESTERN ISLES)</t>
  </si>
  <si>
    <t>(All Patients) and (13.13 KPI 3-EP-BoT DUMFRIES AND GALLOWAY)</t>
  </si>
  <si>
    <t>(All Patients) and (13.14 KPI 3-EP-BoT SHETLAND)</t>
  </si>
  <si>
    <t>(All Patients) and (13.99 KPI 3-EP-*** TOTAL ***)</t>
  </si>
  <si>
    <t>(All Patients) and (14.01 KPI 3-SS-BoT AYRSHIRE AND ARRAN)</t>
  </si>
  <si>
    <t>(All Patients) and (14.02 KPI 3-SS-BoT BORDERS)</t>
  </si>
  <si>
    <t>(All Patients) and (14.03 KPI 3-SS-BoT FIFE)</t>
  </si>
  <si>
    <t>(All Patients) and (14.04 KPI 3-SS-BoT GREATER GLASGOW,CLYDE)</t>
  </si>
  <si>
    <t>(All Patients) and (14.05 KPI 3-SS-BoT HIGHLAND)</t>
  </si>
  <si>
    <t>(All Patients) and (14.06 KPI 3-SS-BoT LANARKSHIRE)</t>
  </si>
  <si>
    <t>(All Patients) and (14.07 KPI 3-SS-BoT GRAMPIAN)</t>
  </si>
  <si>
    <t>(All Patients) and (14.08 KPI 3-SS-BoT ORKNEY)</t>
  </si>
  <si>
    <t>(All Patients) and (14.09 KPI 3-SS-BoT LOTHIAN)</t>
  </si>
  <si>
    <t>(All Patients) and (14.10 KPI 3-SS-BoT TAYSIDE)</t>
  </si>
  <si>
    <t>(All Patients) and (14.11 KPI 3-SS-BoT FORTH VALLEY)</t>
  </si>
  <si>
    <t>(All Patients) and (14.12 KPI 3-SS-BoT WESTERN ISLES)</t>
  </si>
  <si>
    <t>(All Patients) and (14.13 KPI 3-SS-BoT DUMFRIES AND GALLOWAY)</t>
  </si>
  <si>
    <t>(All Patients) and (14.14 KPI 3-SS-BoT SHETLAND)</t>
  </si>
  <si>
    <t>(All Patients) and (14.99 KPI 3-SS-*** TOTAL ***)</t>
  </si>
  <si>
    <t>(All Patients) and (15.01 KPI 3-%-BoT AYRSHIRE AND ARRAN)</t>
  </si>
  <si>
    <t>(All Patients) and (15.02 KPI 3-%-BoT BORDERS)</t>
  </si>
  <si>
    <t>(All Patients) and (15.03 KPI 3-%-BoT FIFE)</t>
  </si>
  <si>
    <t>(All Patients) and (15.04 KPI 3-%-BoT GREATER GLASGOW,CLYDE)</t>
  </si>
  <si>
    <t>(All Patients) and (15.05 KPI 3-%-BoT HIGHLAND)</t>
  </si>
  <si>
    <t>(All Patients) and (15.06 KPI 3-%-BoT LANARKSHIRE)</t>
  </si>
  <si>
    <t>(All Patients) and (15.07 KPI 3-%-BoT GRAMPIAN)</t>
  </si>
  <si>
    <t>(All Patients) and (15.08 KPI 3-%-BoT ORKNEY)</t>
  </si>
  <si>
    <t>(All Patients) and (15.09 KPI 3-%-BoT LOTHIAN)</t>
  </si>
  <si>
    <t>(All Patients) and (15.10 KPI 3-%-BoT TAYSIDE)</t>
  </si>
  <si>
    <t>(All Patients) and (15.11 KPI 3-%-BoT FORTH VALLEY)</t>
  </si>
  <si>
    <t>(All Patients) and (15.12 KPI 3-%-BoT WESTERN ISLES)</t>
  </si>
  <si>
    <t>(All Patients) and (15.13 KPI 3-%-BoT DUMFRIES AND GALLOWAY)</t>
  </si>
  <si>
    <t>(All Patients) and (15.14 KPI 3-%-BoT SHETLAND)</t>
  </si>
  <si>
    <t>(All Patients) and (15.99 KPI 3-%-*** TOTAL ***)</t>
  </si>
  <si>
    <t>(All Patients) and (16.01 KPI 4-EP-BoT AYRSHIRE AND ARRAN)</t>
  </si>
  <si>
    <t>(All Patients) and (16.02 KPI 4-EP-BoT BORDERS)</t>
  </si>
  <si>
    <t>(All Patients) and (16.03 KPI 4-EP-BoT FIFE)</t>
  </si>
  <si>
    <t>(All Patients) and (16.04 KPI 4-EP-BoT GREATER GLASGOW,CLYDE)</t>
  </si>
  <si>
    <t>(All Patients) and (16.05 KPI 4-EP-BoT HIGHLAND)</t>
  </si>
  <si>
    <t>(All Patients) and (16.06 KPI 4-EP-BoT LANARKSHIRE)</t>
  </si>
  <si>
    <t>(All Patients) and (16.07 KPI 4-EP-BoT GRAMPIAN)</t>
  </si>
  <si>
    <t>(All Patients) and (16.08 KPI 4-EP-BoT ORKNEY)</t>
  </si>
  <si>
    <t>(All Patients) and (16.09 KPI 4-EP-BoT LOTHIAN)</t>
  </si>
  <si>
    <t>(All Patients) and (16.10 KPI 4-EP-BoT TAYSIDE)</t>
  </si>
  <si>
    <t>(All Patients) and (16.11 KPI 4-EP-BoT FORTH VALLEY)</t>
  </si>
  <si>
    <t>(All Patients) and (16.12 KPI 4-EP-BoT WESTERN ISLES)</t>
  </si>
  <si>
    <t>(All Patients) and (16.13 KPI 4-EP-BoT DUMFRIES AND GALLOWAY)</t>
  </si>
  <si>
    <t>(All Patients) and (16.14 KPI 4-EP-BoT SHETLAND)</t>
  </si>
  <si>
    <t>(All Patients) and (16.99 KPI 4-EP-*** TOTAL ***)</t>
  </si>
  <si>
    <t>(All Patients) and (17.01 KPI 4-SS-BoT AYRSHIRE AND ARRAN)</t>
  </si>
  <si>
    <t>(All Patients) and (17.02 KPI 4-SS-BoT BORDERS)</t>
  </si>
  <si>
    <t>(All Patients) and (17.03 KPI 4-SS-BoT FIFE)</t>
  </si>
  <si>
    <t>(All Patients) and (17.04 KPI 4-SS-BoT GREATER GLASGOW,CLYDE)</t>
  </si>
  <si>
    <t>(All Patients) and (17.05 KPI 4-SS-BoT HIGHLAND)</t>
  </si>
  <si>
    <t>(All Patients) and (17.06 KPI 4-SS-BoT LANARKSHIRE)</t>
  </si>
  <si>
    <t>(All Patients) and (17.07 KPI 4-SS-BoT GRAMPIAN)</t>
  </si>
  <si>
    <t>(All Patients) and (17.08 KPI 4-SS-BoT ORKNEY)</t>
  </si>
  <si>
    <t>(All Patients) and (17.09 KPI 4-SS-BoT LOTHIAN)</t>
  </si>
  <si>
    <t>(All Patients) and (17.10 KPI 4-SS-BoT TAYSIDE)</t>
  </si>
  <si>
    <t>(All Patients) and (17.11 KPI 4-SS-BoT FORTH VALLEY)</t>
  </si>
  <si>
    <t>(All Patients) and (17.12 KPI 4-SS-BoT WESTERN ISLES)</t>
  </si>
  <si>
    <t>(All Patients) and (17.13 KPI 4-SS-BoT DUMFRIES AND GALLOWAY)</t>
  </si>
  <si>
    <t>(All Patients) and (17.14 KPI 4-SS-BoT SHETLAND)</t>
  </si>
  <si>
    <t>(All Patients) and (17.99 KPI 4-SS-*** TOTAL ***)</t>
  </si>
  <si>
    <t>(All Patients) and (18.01 KPI 4-%-BoT AYRSHIRE AND ARRAN)</t>
  </si>
  <si>
    <t>(All Patients) and (18.02 KPI 4-%-BoT BORDERS)</t>
  </si>
  <si>
    <t>(All Patients) and (18.03 KPI 4-%-BoT FIFE)</t>
  </si>
  <si>
    <t>(All Patients) and (18.04 KPI 4-%-BoT GREATER GLASGOW,CLYDE)</t>
  </si>
  <si>
    <t>(All Patients) and (18.05 KPI 4-%-BoT HIGHLAND)</t>
  </si>
  <si>
    <t>(All Patients) and (18.06 KPI 4-%-BoT LANARKSHIRE)</t>
  </si>
  <si>
    <t>(All Patients) and (18.07 KPI 4-%-BoT GRAMPIAN)</t>
  </si>
  <si>
    <t>(All Patients) and (18.08 KPI 4-%-BoT ORKNEY)</t>
  </si>
  <si>
    <t>(All Patients) and (18.09 KPI 4-%-BoT LOTHIAN)</t>
  </si>
  <si>
    <t>(All Patients) and (18.10 KPI 4-%-BoT TAYSIDE)</t>
  </si>
  <si>
    <t>(All Patients) and (18.11 KPI 4-%-BoT FORTH VALLEY)</t>
  </si>
  <si>
    <t>(All Patients) and (18.12 KPI 4-%-BoT WESTERN ISLES)</t>
  </si>
  <si>
    <t>(All Patients) and (18.13 KPI 4-%-BoT DUMFRIES AND GALLOWAY)</t>
  </si>
  <si>
    <t>(All Patients) and (18.14 KPI 4-%-BoT SHETLAND)</t>
  </si>
  <si>
    <t>(All Patients) and (18.99 KPI 4-%-*** TOTAL ***)</t>
  </si>
  <si>
    <t>(All Patients) and (19.01 KPI 5-EP-BoT AYRSHIRE AND ARRAN)</t>
  </si>
  <si>
    <t>(All Patients) and (19.02 KPI 5-EP-BoT BORDERS)</t>
  </si>
  <si>
    <t>(All Patients) and (19.03 KPI 5-EP-BoT FIFE)</t>
  </si>
  <si>
    <t>(All Patients) and (19.04 KPI 5-EP-BoT GREATER GLASGOW,CLYDE)</t>
  </si>
  <si>
    <t>(All Patients) and (19.05 KPI 5-EP-BoT HIGHLAND)</t>
  </si>
  <si>
    <t>(All Patients) and (19.06 KPI 5-EP-BoT LANARKSHIRE)</t>
  </si>
  <si>
    <t>(All Patients) and (19.07 KPI 5-EP-BoT GRAMPIAN)</t>
  </si>
  <si>
    <t>(All Patients) and (19.08 KPI 5-EP-BoT ORKNEY)</t>
  </si>
  <si>
    <t>(All Patients) and (19.09 KPI 5-EP-BoT LOTHIAN)</t>
  </si>
  <si>
    <t>(All Patients) and (19.10 KPI 5-EP-BoT TAYSIDE)</t>
  </si>
  <si>
    <t>(All Patients) and (19.11 KPI 5-EP-BoT FORTH VALLEY)</t>
  </si>
  <si>
    <t>(All Patients) and (19.12 KPI 5-EP-BoT WESTERN ISLES)</t>
  </si>
  <si>
    <t>(All Patients) and (19.13 KPI 5-EP-BoT DUMFRIES AND GALLOWAY)</t>
  </si>
  <si>
    <t>(All Patients) and (19.14 KPI 5-EP-BoT SHETLAND)</t>
  </si>
  <si>
    <t>(All Patients) and (19.99 KPI 5-EP-*** TOTAL ***)</t>
  </si>
  <si>
    <t>(All Patients) and (20.01 KPI 5-SS-BoT AYRSHIRE AND ARRAN)</t>
  </si>
  <si>
    <t>(All Patients) and (20.02 KPI 5-SS-BoT BORDERS)</t>
  </si>
  <si>
    <t>(All Patients) and (20.03 KPI 5-SS-BoT FIFE)</t>
  </si>
  <si>
    <t>(All Patients) and (20.04 KPI 5-SS-BoT GREATER GLASGOW,CLYDE)</t>
  </si>
  <si>
    <t>(All Patients) and (20.05 KPI 5-SS-BoT HIGHLAND)</t>
  </si>
  <si>
    <t>(All Patients) and (20.06 KPI 5-SS-BoT LANARKSHIRE)</t>
  </si>
  <si>
    <t>(All Patients) and (20.07 KPI 5-SS-BoT GRAMPIAN)</t>
  </si>
  <si>
    <t>(All Patients) and (20.08 KPI 5-SS-BoT ORKNEY)</t>
  </si>
  <si>
    <t>(All Patients) and (20.09 KPI 5-SS-BoT LOTHIAN)</t>
  </si>
  <si>
    <t>(All Patients) and (20.10 KPI 5-SS-BoT TAYSIDE)</t>
  </si>
  <si>
    <t>(All Patients) and (20.11 KPI 5-SS-BoT FORTH VALLEY)</t>
  </si>
  <si>
    <t>(All Patients) and (20.12 KPI 5-SS-BoT WESTERN ISLES)</t>
  </si>
  <si>
    <t>(All Patients) and (20.13 KPI 5-SS-BoT DUMFRIES AND GALLOWAY)</t>
  </si>
  <si>
    <t>(All Patients) and (20.14 KPI 5-SS-BoT SHETLAND)</t>
  </si>
  <si>
    <t>(All Patients) and (20.99 KPI 5-SS-*** TOTAL ***)</t>
  </si>
  <si>
    <t>(All Patients) and (21.01 KPI 5-%-BoT AYRSHIRE AND ARRAN)</t>
  </si>
  <si>
    <t>(All Patients) and (21.02 KPI 5-%-BoT BORDERS)</t>
  </si>
  <si>
    <t>(All Patients) and (21.03 KPI 5-%-BoT FIFE)</t>
  </si>
  <si>
    <t>(All Patients) and (21.04 KPI 5-%-BoT GREATER GLASGOW,CLYDE)</t>
  </si>
  <si>
    <t>(All Patients) and (21.05 KPI 5-%-BoT HIGHLAND)</t>
  </si>
  <si>
    <t>(All Patients) and (21.06 KPI 5-%-BoT LANARKSHIRE)</t>
  </si>
  <si>
    <t>(All Patients) and (21.07 KPI 5-%-BoT GRAMPIAN)</t>
  </si>
  <si>
    <t>(All Patients) and (21.08 KPI 5-%-BoT ORKNEY)</t>
  </si>
  <si>
    <t>(All Patients) and (21.09 KPI 5-%-BoT LOTHIAN)</t>
  </si>
  <si>
    <t>(All Patients) and (21.10 KPI 5-%-BoT TAYSIDE)</t>
  </si>
  <si>
    <t>(All Patients) and (21.11 KPI 5-%-BoT FORTH VALLEY)</t>
  </si>
  <si>
    <t>(All Patients) and (21.12 KPI 5-%-BoT WESTERN ISLES)</t>
  </si>
  <si>
    <t>(All Patients) and (21.13 KPI 5-%-BoT DUMFRIES AND GALLOWAY)</t>
  </si>
  <si>
    <t>(All Patients) and (21.14 KPI 5-%-BoT SHETLAND)</t>
  </si>
  <si>
    <t>(All Patients) and (21.99 KPI 5-%-*** TOTAL ***)</t>
  </si>
  <si>
    <t>(All Patients) and (22.01 KPI 6-EP-BoT AYRSHIRE AND ARRAN)</t>
  </si>
  <si>
    <t>(All Patients) and (22.02 KPI 6-EP-BoT BORDERS)</t>
  </si>
  <si>
    <t>(All Patients) and (22.03 KPI 6-EP-BoT FIFE)</t>
  </si>
  <si>
    <t>(All Patients) and (22.04 KPI 6-EP-BoT GREATER GLASGOW,CLYDE)</t>
  </si>
  <si>
    <t>(All Patients) and (22.05 KPI 6-EP-BoT HIGHLAND)</t>
  </si>
  <si>
    <t>(All Patients) and (22.06 KPI 6-EP-BoT LANARKSHIRE)</t>
  </si>
  <si>
    <t>(All Patients) and (22.07 KPI 6-EP-BoT GRAMPIAN)</t>
  </si>
  <si>
    <t>(All Patients) and (22.08 KPI 6-EP-BoT ORKNEY)</t>
  </si>
  <si>
    <t>(All Patients) and (22.09 KPI 6-EP-BoT LOTHIAN)</t>
  </si>
  <si>
    <t>(All Patients) and (22.10 KPI 6-EP-BoT TAYSIDE)</t>
  </si>
  <si>
    <t>(All Patients) and (22.11 KPI 6-EP-BoT FORTH VALLEY)</t>
  </si>
  <si>
    <t>(All Patients) and (22.12 KPI 6-EP-BoT WESTERN ISLES)</t>
  </si>
  <si>
    <t>(All Patients) and (22.13 KPI 6-EP-BoT DUMFRIES AND GALLOWAY)</t>
  </si>
  <si>
    <t>(All Patients) and (22.14 KPI 6-EP-BoT SHETLAND)</t>
  </si>
  <si>
    <t>(All Patients) and (22.99 KPI 6-EP-*** TOTAL ***)</t>
  </si>
  <si>
    <t>(All Patients) and (23.01 KPI 6-US-BoT AYRSHIRE AND ARRAN)</t>
  </si>
  <si>
    <t>(All Patients) and (23.02 KPI 6-US-BoT BORDERS)</t>
  </si>
  <si>
    <t>(All Patients) and (23.03 KPI 6-US-BoT FIFE)</t>
  </si>
  <si>
    <t>(All Patients) and (23.04 KPI 6-US-BoT GREATER GLASGOW,CLYDE)</t>
  </si>
  <si>
    <t>(All Patients) and (23.05 KPI 6-US-BoT HIGHLAND)</t>
  </si>
  <si>
    <t>(All Patients) and (23.06 KPI 6-US-BoT LANARKSHIRE)</t>
  </si>
  <si>
    <t>(All Patients) and (23.07 KPI 6-US-BoT GRAMPIAN)</t>
  </si>
  <si>
    <t>(All Patients) and (23.08 KPI 6-US-BoT ORKNEY)</t>
  </si>
  <si>
    <t>(All Patients) and (23.09 KPI 6-US-BoT LOTHIAN)</t>
  </si>
  <si>
    <t>(All Patients) and (23.10 KPI 6-US-BoT TAYSIDE)</t>
  </si>
  <si>
    <t>(All Patients) and (23.11 KPI 6-US-BoT FORTH VALLEY)</t>
  </si>
  <si>
    <t>(All Patients) and (23.12 KPI 6-US-BoT WESTERN ISLES)</t>
  </si>
  <si>
    <t>(All Patients) and (23.13 KPI 6-US-BoT DUMFRIES AND GALLOWAY)</t>
  </si>
  <si>
    <t>(All Patients) and (23.14 KPI 6-US-BoT SHETLAND)</t>
  </si>
  <si>
    <t>(All Patients) and (23.99 KPI 6-US-*** TOTAL ***)</t>
  </si>
  <si>
    <t>(All Patients) and (24.01 KPI 6-%-BoT AYRSHIRE AND ARRAN)</t>
  </si>
  <si>
    <t>(All Patients) and (24.02 KPI 6-%-BoT BORDERS)</t>
  </si>
  <si>
    <t>(All Patients) and (24.03 KPI 6-%-BoT FIFE)</t>
  </si>
  <si>
    <t>(All Patients) and (24.04 KPI 6-%-BoT GREATER GLASGOW,CLYDE)</t>
  </si>
  <si>
    <t>(All Patients) and (24.05 KPI 6-%-BoT HIGHLAND)</t>
  </si>
  <si>
    <t>(All Patients) and (24.06 KPI 6-%-BoT LANARKSHIRE)</t>
  </si>
  <si>
    <t>(All Patients) and (24.07 KPI 6-%-BoT GRAMPIAN)</t>
  </si>
  <si>
    <t>(All Patients) and (24.08 KPI 6-%-BoT ORKNEY)</t>
  </si>
  <si>
    <t>(All Patients) and (24.09 KPI 6-%-BoT LOTHIAN)</t>
  </si>
  <si>
    <t>(All Patients) and (24.10 KPI 6-%-BoT TAYSIDE)</t>
  </si>
  <si>
    <t>(All Patients) and (24.11 KPI 6-%-BoT FORTH VALLEY)</t>
  </si>
  <si>
    <t>(All Patients) and (24.12 KPI 6-%-BoT WESTERN ISLES)</t>
  </si>
  <si>
    <t>(All Patients) and (24.13 KPI 6-%-BoT DUMFRIES AND GALLOWAY)</t>
  </si>
  <si>
    <t>(All Patients) and (24.14 KPI 6-%-BoT SHETLAND)</t>
  </si>
  <si>
    <t>(All Patients) and (24.99 KPI 6-%-*** TOTAL ***)</t>
  </si>
  <si>
    <t>(All Patients) and (25.01 KPI 7A-RES-BoT AYRSHIRE AND ARRAN)</t>
  </si>
  <si>
    <t>(All Patients) and (25.02 KPI 7A-RES-BoT BORDERS)</t>
  </si>
  <si>
    <t>(All Patients) and (25.03 KPI 7A-RES-BoT FIFE)</t>
  </si>
  <si>
    <t>(All Patients) and (25.04 KPI 7A-RES-BoT GREATER GLASGOW,CLYDE)</t>
  </si>
  <si>
    <t>(All Patients) and (25.05 KPI 7A-RES-BoT HIGHLAND)</t>
  </si>
  <si>
    <t>(All Patients) and (25.06 KPI 7A-RES-BoT LANARKSHIRE)</t>
  </si>
  <si>
    <t>(All Patients) and (25.07 KPI 7A-RES-BoT GRAMPIAN)</t>
  </si>
  <si>
    <t>(All Patients) and (25.08 KPI 7A-RES-BoT ORKNEY)</t>
  </si>
  <si>
    <t>(All Patients) and (25.09 KPI 7A-RES-BoT LOTHIAN)</t>
  </si>
  <si>
    <t>(All Patients) and (25.10 KPI 7A-RES-BoT TAYSIDE)</t>
  </si>
  <si>
    <t>(All Patients) and (25.11 KPI 7A-RES-BoT FORTH VALLEY)</t>
  </si>
  <si>
    <t>(All Patients) and (25.12 KPI 7A-RES-BoT WESTERN ISLES)</t>
  </si>
  <si>
    <t>(All Patients) and (25.13 KPI 7A-RES-BoT DUMFRIES AND GALLOWAY)</t>
  </si>
  <si>
    <t>(All Patients) and (25.14 KPI 7A-RES-BoT SHETLAND)</t>
  </si>
  <si>
    <t>(All Patients) and (25.99 KPI 7A-RES-*** TOTAL ***)</t>
  </si>
  <si>
    <t>(All Patients) and (26.01 KPI 7A-US-BoT AYRSHIRE AND ARRAN)</t>
  </si>
  <si>
    <t>(All Patients) and (26.02 KPI 7A-US-BoT BORDERS)</t>
  </si>
  <si>
    <t>(All Patients) and (26.03 KPI 7A-US-BoT FIFE)</t>
  </si>
  <si>
    <t>(All Patients) and (26.04 KPI 7A-US-BoT GREATER GLASGOW,CLYDE)</t>
  </si>
  <si>
    <t>(All Patients) and (26.05 KPI 7A-US-BoT HIGHLAND)</t>
  </si>
  <si>
    <t>(All Patients) and (26.06 KPI 7A-US-BoT LANARKSHIRE)</t>
  </si>
  <si>
    <t>(All Patients) and (26.07 KPI 7A-US-BoT GRAMPIAN)</t>
  </si>
  <si>
    <t>(All Patients) and (26.08 KPI 7A-US-BoT ORKNEY)</t>
  </si>
  <si>
    <t>(All Patients) and (26.09 KPI 7A-US-BoT LOTHIAN)</t>
  </si>
  <si>
    <t>(All Patients) and (26.10 KPI 7A-US-BoT TAYSIDE)</t>
  </si>
  <si>
    <t>(All Patients) and (26.11 KPI 7A-US-BoT FORTH VALLEY)</t>
  </si>
  <si>
    <t>(All Patients) and (26.12 KPI 7A-US-BoT WESTERN ISLES)</t>
  </si>
  <si>
    <t>(All Patients) and (26.13 KPI 7A-US-BoT DUMFRIES AND GALLOWAY)</t>
  </si>
  <si>
    <t>(All Patients) and (26.14 KPI 7A-US-BoT SHETLAND)</t>
  </si>
  <si>
    <t>(All Patients) and (26.99 KPI 7A-US-*** TOTAL ***)</t>
  </si>
  <si>
    <t>(All Patients) and (27.01 KPI 7A-%-BoT AYRSHIRE AND ARRAN)</t>
  </si>
  <si>
    <t>(All Patients) and (27.02 KPI 7A-%-BoT BORDERS)</t>
  </si>
  <si>
    <t>(All Patients) and (27.03 KPI 7A-%-BoT FIFE)</t>
  </si>
  <si>
    <t>(All Patients) and (27.04 KPI 7A-%-BoT GREATER GLASGOW,CLYDE)</t>
  </si>
  <si>
    <t>(All Patients) and (27.05 KPI 7A-%-BoT HIGHLAND)</t>
  </si>
  <si>
    <t>(All Patients) and (27.06 KPI 7A-%-BoT LANARKSHIRE)</t>
  </si>
  <si>
    <t>(All Patients) and (27.07 KPI 7A-%-BoT GRAMPIAN)</t>
  </si>
  <si>
    <t>(All Patients) and (27.08 KPI 7A-%-BoT ORKNEY)</t>
  </si>
  <si>
    <t>(All Patients) and (27.09 KPI 7A-%-BoT LOTHIAN)</t>
  </si>
  <si>
    <t>(All Patients) and (27.10 KPI 7A-%-BoT TAYSIDE)</t>
  </si>
  <si>
    <t>(All Patients) and (27.11 KPI 7A-%-BoT FORTH VALLEY)</t>
  </si>
  <si>
    <t>(All Patients) and (27.12 KPI 7A-%-BoT WESTERN ISLES)</t>
  </si>
  <si>
    <t>(All Patients) and (27.13 KPI 7A-%-BoT DUMFRIES AND GALLOWAY)</t>
  </si>
  <si>
    <t>(All Patients) and (27.14 KPI 7A-%-BoT SHETLAND)</t>
  </si>
  <si>
    <t>(All Patients) and (27.99 KPI 7A-%-*** TOTAL ***)</t>
  </si>
  <si>
    <t>(All Patients) and (28.01 KPI 7B-RES-BoT AYRSHIRE AND ARRAN)</t>
  </si>
  <si>
    <t>(All Patients) and (28.02 KPI 7B-RES-BoT BORDERS)</t>
  </si>
  <si>
    <t>(All Patients) and (28.03 KPI 7B-RES-BoT FIFE)</t>
  </si>
  <si>
    <t>(All Patients) and (28.04 KPI 7B-RES-BoT GREATER GLASGOW,CLYDE)</t>
  </si>
  <si>
    <t>(All Patients) and (28.05 KPI 7B-RES-BoT HIGHLAND)</t>
  </si>
  <si>
    <t>(All Patients) and (28.06 KPI 7B-RES-BoT LANARKSHIRE)</t>
  </si>
  <si>
    <t>(All Patients) and (28.07 KPI 7B-RES-BoT GRAMPIAN)</t>
  </si>
  <si>
    <t>(All Patients) and (28.08 KPI 7B-RES-BoT ORKNEY)</t>
  </si>
  <si>
    <t>(All Patients) and (28.09 KPI 7B-RES-BoT LOTHIAN)</t>
  </si>
  <si>
    <t>(All Patients) and (28.10 KPI 7B-RES-BoT TAYSIDE)</t>
  </si>
  <si>
    <t>(All Patients) and (28.11 KPI 7B-RES-BoT FORTH VALLEY)</t>
  </si>
  <si>
    <t>(All Patients) and (28.12 KPI 7B-RES-BoT WESTERN ISLES)</t>
  </si>
  <si>
    <t>(All Patients) and (28.13 KPI 7B-RES-BoT DUMFRIES AND GALLOWAY)</t>
  </si>
  <si>
    <t>(All Patients) and (28.14 KPI 7B-RES-BoT SHETLAND)</t>
  </si>
  <si>
    <t>(All Patients) and (28.99 KPI 7B-RES-*** TOTAL ***)</t>
  </si>
  <si>
    <t>(All Patients) and (29.01 KPI 7B-US-BoT AYRSHIRE AND ARRAN)</t>
  </si>
  <si>
    <t>(All Patients) and (29.02 KPI 7B-US-BoT BORDERS)</t>
  </si>
  <si>
    <t>(All Patients) and (29.03 KPI 7B-US-BoT FIFE)</t>
  </si>
  <si>
    <t>(All Patients) and (29.04 KPI 7B-US-BoT GREATER GLASGOW,CLYDE)</t>
  </si>
  <si>
    <t>(All Patients) and (29.05 KPI 7B-US-BoT HIGHLAND)</t>
  </si>
  <si>
    <t>(All Patients) and (29.06 KPI 7B-US-BoT LANARKSHIRE)</t>
  </si>
  <si>
    <t>(All Patients) and (29.07 KPI 7B-US-BoT GRAMPIAN)</t>
  </si>
  <si>
    <t>(All Patients) and (29.08 KPI 7B-US-BoT ORKNEY)</t>
  </si>
  <si>
    <t>(All Patients) and (29.09 KPI 7B-US-BoT LOTHIAN)</t>
  </si>
  <si>
    <t>(All Patients) and (29.10 KPI 7B-US-BoT TAYSIDE)</t>
  </si>
  <si>
    <t>(All Patients) and (29.11 KPI 7B-US-BoT FORTH VALLEY)</t>
  </si>
  <si>
    <t>(All Patients) and (29.12 KPI 7B-US-BoT WESTERN ISLES)</t>
  </si>
  <si>
    <t>(All Patients) and (29.13 KPI 7B-US-BoT DUMFRIES AND GALLOWAY)</t>
  </si>
  <si>
    <t>(All Patients) and (29.14 KPI 7B-US-BoT SHETLAND)</t>
  </si>
  <si>
    <t>(All Patients) and (29.99 KPI 7B-US-*** TOTAL ***)</t>
  </si>
  <si>
    <t>(All Patients) and (30.01 KPI 7B-%-BoT AYRSHIRE AND ARRAN)</t>
  </si>
  <si>
    <t>(All Patients) and (30.02 KPI 7B-%-BoT BORDERS)</t>
  </si>
  <si>
    <t>(All Patients) and (30.03 KPI 7B-%-BoT FIFE)</t>
  </si>
  <si>
    <t>(All Patients) and (30.04 KPI 7B-%-BoT GREATER GLASGOW,CLYDE)</t>
  </si>
  <si>
    <t>(All Patients) and (30.05 KPI 7B-%-BoT HIGHLAND)</t>
  </si>
  <si>
    <t>(All Patients) and (30.06 KPI 7B-%-BoT LANARKSHIRE)</t>
  </si>
  <si>
    <t>(All Patients) and (30.07 KPI 7B-%-BoT GRAMPIAN)</t>
  </si>
  <si>
    <t>(All Patients) and (30.08 KPI 7B-%-BoT ORKNEY)</t>
  </si>
  <si>
    <t>(All Patients) and (30.09 KPI 7B-%-BoT LOTHIAN)</t>
  </si>
  <si>
    <t>(All Patients) and (30.10 KPI 7B-%-BoT TAYSIDE)</t>
  </si>
  <si>
    <t>(All Patients) and (30.11 KPI 7B-%-BoT FORTH VALLEY)</t>
  </si>
  <si>
    <t>(All Patients) and (30.12 KPI 7B-%-BoT WESTERN ISLES)</t>
  </si>
  <si>
    <t>(All Patients) and (30.13 KPI 7B-%-BoT DUMFRIES AND GALLOWAY)</t>
  </si>
  <si>
    <t>(All Patients) and (30.14 KPI 7B-%-BoT SHETLAND)</t>
  </si>
  <si>
    <t>(All Patients) and (30.99 KPI 7B-%-*** TOTAL ***)</t>
  </si>
  <si>
    <t>(All Patients) and (31.01 KPI 7-RES-BoT AYRSHIRE AND ARRAN)</t>
  </si>
  <si>
    <t>(All Patients) and (31.02 KPI 7-RES-BoT BORDERS)</t>
  </si>
  <si>
    <t>(All Patients) and (31.03 KPI 7-RES-BoT FIFE)</t>
  </si>
  <si>
    <t>(All Patients) and (31.04 KPI 7-RES-BoT GREATER GLASGOW,CLYDE)</t>
  </si>
  <si>
    <t>(All Patients) and (31.05 KPI 7-RES-BoT HIGHLAND)</t>
  </si>
  <si>
    <t>(All Patients) and (31.06 KPI 7-RES-BoT LANARKSHIRE)</t>
  </si>
  <si>
    <t>(All Patients) and (31.07 KPI 7-RES-BoT GRAMPIAN)</t>
  </si>
  <si>
    <t>(All Patients) and (31.08 KPI 7-RES-BoT ORKNEY)</t>
  </si>
  <si>
    <t>(All Patients) and (31.09 KPI 7-RES-BoT LOTHIAN)</t>
  </si>
  <si>
    <t>(All Patients) and (31.10 KPI 7-RES-BoT TAYSIDE)</t>
  </si>
  <si>
    <t>(All Patients) and (31.11 KPI 7-RES-BoT FORTH VALLEY)</t>
  </si>
  <si>
    <t>(All Patients) and (31.12 KPI 7-RES-BoT WESTERN ISLES)</t>
  </si>
  <si>
    <t>(All Patients) and (31.13 KPI 7-RES-BoT DUMFRIES AND GALLOWAY)</t>
  </si>
  <si>
    <t>(All Patients) and (31.14 KPI 7-RES-BoT SHETLAND)</t>
  </si>
  <si>
    <t>(All Patients) and (31.99 KPI 7-RES-*** TOTAL ***)</t>
  </si>
  <si>
    <t>(All Patients) and (32.01 KPI 7-US-BoT AYRSHIRE AND ARRAN)</t>
  </si>
  <si>
    <t>(All Patients) and (32.02 KPI 7-US-BoT BORDERS)</t>
  </si>
  <si>
    <t>(All Patients) and (32.03 KPI 7-US-BoT FIFE)</t>
  </si>
  <si>
    <t>(All Patients) and (32.04 KPI 7-US-BoT GREATER GLASGOW,CLYDE)</t>
  </si>
  <si>
    <t>(All Patients) and (32.05 KPI 7-US-BoT HIGHLAND)</t>
  </si>
  <si>
    <t>(All Patients) and (32.06 KPI 7-US-BoT LANARKSHIRE)</t>
  </si>
  <si>
    <t>(All Patients) and (32.07 KPI 7-US-BoT GRAMPIAN)</t>
  </si>
  <si>
    <t>(All Patients) and (32.08 KPI 7-US-BoT ORKNEY)</t>
  </si>
  <si>
    <t>(All Patients) and (32.09 KPI 7-US-BoT LOTHIAN)</t>
  </si>
  <si>
    <t>(All Patients) and (32.10 KPI 7-US-BoT TAYSIDE)</t>
  </si>
  <si>
    <t>(All Patients) and (32.11 KPI 7-US-BoT FORTH VALLEY)</t>
  </si>
  <si>
    <t>(All Patients) and (32.12 KPI 7-US-BoT WESTERN ISLES)</t>
  </si>
  <si>
    <t>(All Patients) and (32.13 KPI 7-US-BoT DUMFRIES AND GALLOWAY)</t>
  </si>
  <si>
    <t>(All Patients) and (32.14 KPI 7-US-BoT SHETLAND)</t>
  </si>
  <si>
    <t>(All Patients) and (32.99 KPI 7-US-*** TOTAL ***)</t>
  </si>
  <si>
    <t>(All Patients) and (33.01 KPI 7-%-BoT AYRSHIRE AND ARRAN)</t>
  </si>
  <si>
    <t>(All Patients) and (33.02 KPI 7-%-BoT BORDERS)</t>
  </si>
  <si>
    <t>(All Patients) and (33.03 KPI 7-%-BoT FIFE)</t>
  </si>
  <si>
    <t>(All Patients) and (33.04 KPI 7-%-BoT GREATER GLASGOW,CLYDE)</t>
  </si>
  <si>
    <t>(All Patients) and (33.05 KPI 7-%-BoT HIGHLAND)</t>
  </si>
  <si>
    <t>(All Patients) and (33.06 KPI 7-%-BoT LANARKSHIRE)</t>
  </si>
  <si>
    <t>(All Patients) and (33.07 KPI 7-%-BoT GRAMPIAN)</t>
  </si>
  <si>
    <t>(All Patients) and (33.08 KPI 7-%-BoT ORKNEY)</t>
  </si>
  <si>
    <t>(All Patients) and (33.09 KPI 7-%-BoT LOTHIAN)</t>
  </si>
  <si>
    <t>(All Patients) and (33.10 KPI 7-%-BoT TAYSIDE)</t>
  </si>
  <si>
    <t>(All Patients) and (33.11 KPI 7-%-BoT FORTH VALLEY)</t>
  </si>
  <si>
    <t>(All Patients) and (33.12 KPI 7-%-BoT WESTERN ISLES)</t>
  </si>
  <si>
    <t>(All Patients) and (33.13 KPI 7-%-BoT DUMFRIES AND GALLOWAY)</t>
  </si>
  <si>
    <t>(All Patients) and (33.14 KPI 7-%-BoT SHETLAND)</t>
  </si>
  <si>
    <t>(All Patients) and (33.99 KPI 7-%-*** TOTAL ***)</t>
  </si>
  <si>
    <t>(All Patients) and (34.01 KPI 8-A-BoT AYRSHIRE AND ARRAN)</t>
  </si>
  <si>
    <t>(All Patients) and (34.02 KPI 8-A-BoT BORDERS)</t>
  </si>
  <si>
    <t>(All Patients) and (34.03 KPI 8-A-BoT FIFE)</t>
  </si>
  <si>
    <t>(All Patients) and (34.04 KPI 8-A-BoT GREATER GLASGOW,CLYDE)</t>
  </si>
  <si>
    <t>(All Patients) and (34.05 KPI 8-A-BoT HIGHLAND)</t>
  </si>
  <si>
    <t>(All Patients) and (34.06 KPI 8-A-BoT LANARKSHIRE)</t>
  </si>
  <si>
    <t>(All Patients) and (34.07 KPI 8-A-BoT GRAMPIAN)</t>
  </si>
  <si>
    <t>(All Patients) and (34.08 KPI 8-A-BoT ORKNEY)</t>
  </si>
  <si>
    <t>(All Patients) and (34.09 KPI 8-A-BoT LOTHIAN)</t>
  </si>
  <si>
    <t>(All Patients) and (34.10 KPI 8-A-BoT TAYSIDE)</t>
  </si>
  <si>
    <t>(All Patients) and (34.11 KPI 8-A-BoT FORTH VALLEY)</t>
  </si>
  <si>
    <t>(All Patients) and (34.12 KPI 8-A-BoT WESTERN ISLES)</t>
  </si>
  <si>
    <t>(All Patients) and (34.13 KPI 8-A-BoT DUMFRIES AND GALLOWAY)</t>
  </si>
  <si>
    <t>(All Patients) and (34.14 KPI 8-A-BoT SHETLAND)</t>
  </si>
  <si>
    <t>(All Patients) and (34.99 KPI 8-A-*** TOTAL ***)</t>
  </si>
  <si>
    <t>(All Patients) and (35.01 KPI 8-B-BoT AYRSHIRE AND ARRAN)</t>
  </si>
  <si>
    <t>(All Patients) and (35.02 KPI 8-B-BoT BORDERS)</t>
  </si>
  <si>
    <t>(All Patients) and (35.03 KPI 8-B-BoT FIFE)</t>
  </si>
  <si>
    <t>(All Patients) and (35.04 KPI 8-B-BoT GREATER GLASGOW,CLYDE)</t>
  </si>
  <si>
    <t>(All Patients) and (35.05 KPI 8-B-BoT HIGHLAND)</t>
  </si>
  <si>
    <t>(All Patients) and (35.06 KPI 8-B-BoT LANARKSHIRE)</t>
  </si>
  <si>
    <t>(All Patients) and (35.07 KPI 8-B-BoT GRAMPIAN)</t>
  </si>
  <si>
    <t>(All Patients) and (35.08 KPI 8-B-BoT ORKNEY)</t>
  </si>
  <si>
    <t>(All Patients) and (35.09 KPI 8-B-BoT LOTHIAN)</t>
  </si>
  <si>
    <t>(All Patients) and (35.10 KPI 8-B-BoT TAYSIDE)</t>
  </si>
  <si>
    <t>(All Patients) and (35.11 KPI 8-B-BoT FORTH VALLEY)</t>
  </si>
  <si>
    <t>(All Patients) and (35.12 KPI 8-B-BoT WESTERN ISLES)</t>
  </si>
  <si>
    <t>(All Patients) and (35.13 KPI 8-B-BoT DUMFRIES AND GALLOWAY)</t>
  </si>
  <si>
    <t>(All Patients) and (35.14 KPI 8-B-BoT SHETLAND)</t>
  </si>
  <si>
    <t>(All Patients) and (35.99 KPI 8-B-*** TOTAL ***)</t>
  </si>
  <si>
    <t>(All Patients) and (36.01 KPI 8-C-BoT AYRSHIRE AND ARRAN)</t>
  </si>
  <si>
    <t>(All Patients) and (36.02 KPI 8-C-BoT BORDERS)</t>
  </si>
  <si>
    <t>(All Patients) and (36.03 KPI 8-C-BoT FIFE)</t>
  </si>
  <si>
    <t>(All Patients) and (36.04 KPI 8-C-BoT GREATER GLASGOW,CLYDE)</t>
  </si>
  <si>
    <t>(All Patients) and (36.05 KPI 8-C-BoT HIGHLAND)</t>
  </si>
  <si>
    <t>(All Patients) and (36.06 KPI 8-C-BoT LANARKSHIRE)</t>
  </si>
  <si>
    <t>(All Patients) and (36.07 KPI 8-C-BoT GRAMPIAN)</t>
  </si>
  <si>
    <t>(All Patients) and (36.08 KPI 8-C-BoT ORKNEY)</t>
  </si>
  <si>
    <t>(All Patients) and (36.09 KPI 8-C-BoT LOTHIAN)</t>
  </si>
  <si>
    <t>(All Patients) and (36.10 KPI 8-C-BoT TAYSIDE)</t>
  </si>
  <si>
    <t>(All Patients) and (36.11 KPI 8-C-BoT FORTH VALLEY)</t>
  </si>
  <si>
    <t>(All Patients) and (36.12 KPI 8-C-BoT WESTERN ISLES)</t>
  </si>
  <si>
    <t>(All Patients) and (36.13 KPI 8-C-BoT DUMFRIES AND GALLOWAY)</t>
  </si>
  <si>
    <t>(All Patients) and (36.14 KPI 8-C-BoT SHETLAND)</t>
  </si>
  <si>
    <t>(All Patients) and (36.99 KPI 8-C-*** TOTAL ***)</t>
  </si>
  <si>
    <t>(All Patients) and (37.01 KPI 8-D-BoT AYRSHIRE AND ARRAN)</t>
  </si>
  <si>
    <t>(All Patients) and (37.02 KPI 8-D-BoT BORDERS)</t>
  </si>
  <si>
    <t>(All Patients) and (37.03 KPI 8-D-BoT FIFE)</t>
  </si>
  <si>
    <t>(All Patients) and (37.04 KPI 8-D-BoT GREATER GLASGOW,CLYDE)</t>
  </si>
  <si>
    <t>(All Patients) and (37.05 KPI 8-D-BoT HIGHLAND)</t>
  </si>
  <si>
    <t>(All Patients) and (37.06 KPI 8-D-BoT LANARKSHIRE)</t>
  </si>
  <si>
    <t>(All Patients) and (37.07 KPI 8-D-BoT GRAMPIAN)</t>
  </si>
  <si>
    <t>(All Patients) and (37.08 KPI 8-D-BoT ORKNEY)</t>
  </si>
  <si>
    <t>(All Patients) and (37.09 KPI 8-D-BoT LOTHIAN)</t>
  </si>
  <si>
    <t>(All Patients) and (37.10 KPI 8-D-BoT TAYSIDE)</t>
  </si>
  <si>
    <t>(All Patients) and (37.11 KPI 8-D-BoT FORTH VALLEY)</t>
  </si>
  <si>
    <t>(All Patients) and (37.12 KPI 8-D-BoT WESTERN ISLES)</t>
  </si>
  <si>
    <t>(All Patients) and (37.13 KPI 8-D-BoT DUMFRIES AND GALLOWAY)</t>
  </si>
  <si>
    <t>(All Patients) and (37.14 KPI 8-D-BoT SHETLAND)</t>
  </si>
  <si>
    <t>(All Patients) and (37.99 KPI 8-D-*** TOTAL ***)</t>
  </si>
  <si>
    <t>(All Patients) and (38.01 KPI 8-E-BoT AYRSHIRE AND ARRAN)</t>
  </si>
  <si>
    <t>(All Patients) and (38.02 KPI 8-E-BoT BORDERS)</t>
  </si>
  <si>
    <t>(All Patients) and (38.03 KPI 8-E-BoT FIFE)</t>
  </si>
  <si>
    <t>(All Patients) and (38.04 KPI 8-E-BoT GREATER GLASGOW,CLYDE)</t>
  </si>
  <si>
    <t>(All Patients) and (38.05 KPI 8-E-BoT HIGHLAND)</t>
  </si>
  <si>
    <t>(All Patients) and (38.06 KPI 8-E-BoT LANARKSHIRE)</t>
  </si>
  <si>
    <t>(All Patients) and (38.07 KPI 8-E-BoT GRAMPIAN)</t>
  </si>
  <si>
    <t>(All Patients) and (38.08 KPI 8-E-BoT ORKNEY)</t>
  </si>
  <si>
    <t>(All Patients) and (38.09 KPI 8-E-BoT LOTHIAN)</t>
  </si>
  <si>
    <t>(All Patients) and (38.10 KPI 8-E-BoT TAYSIDE)</t>
  </si>
  <si>
    <t>(All Patients) and (38.11 KPI 8-E-BoT FORTH VALLEY)</t>
  </si>
  <si>
    <t>(All Patients) and (38.12 KPI 8-E-BoT WESTERN ISLES)</t>
  </si>
  <si>
    <t>(All Patients) and (38.13 KPI 8-E-BoT DUMFRIES AND GALLOWAY)</t>
  </si>
  <si>
    <t>(All Patients) and (38.14 KPI 8-E-BoT SHETLAND)</t>
  </si>
  <si>
    <t>(All Patients) and (38.99 KPI 8-E-*** TOTAL ***)</t>
  </si>
  <si>
    <t>(All Patients) and (39.01 KPI 9-A-BoT AYRSHIRE AND ARRAN)</t>
  </si>
  <si>
    <t>(All Patients) and (39.02 KPI 9-A-BoT BORDERS)</t>
  </si>
  <si>
    <t>(All Patients) and (39.03 KPI 9-A-BoT FIFE)</t>
  </si>
  <si>
    <t>(All Patients) and (39.04 KPI 9-A-BoT GREATER GLASGOW,CLYDE)</t>
  </si>
  <si>
    <t>(All Patients) and (39.05 KPI 9-A-BoT HIGHLAND)</t>
  </si>
  <si>
    <t>(All Patients) and (39.06 KPI 9-A-BoT LANARKSHIRE)</t>
  </si>
  <si>
    <t>(All Patients) and (39.07 KPI 9-A-BoT GRAMPIAN)</t>
  </si>
  <si>
    <t>(All Patients) and (39.08 KPI 9-A-BoT ORKNEY)</t>
  </si>
  <si>
    <t>(All Patients) and (39.09 KPI 9-A-BoT LOTHIAN)</t>
  </si>
  <si>
    <t>(All Patients) and (39.10 KPI 9-A-BoT TAYSIDE)</t>
  </si>
  <si>
    <t>(All Patients) and (39.11 KPI 9-A-BoT FORTH VALLEY)</t>
  </si>
  <si>
    <t>(All Patients) and (39.12 KPI 9-A-BoT WESTERN ISLES)</t>
  </si>
  <si>
    <t>(All Patients) and (39.13 KPI 9-A-BoT DUMFRIES AND GALLOWAY)</t>
  </si>
  <si>
    <t>(All Patients) and (39.14 KPI 9-A-BoT SHETLAND)</t>
  </si>
  <si>
    <t>(All Patients) and (39.99 KPI 9-A-*** TOTAL ***)</t>
  </si>
  <si>
    <t>(All Patients) and (40.01 KPI 9-B-BoT AYRSHIRE AND ARRAN)</t>
  </si>
  <si>
    <t>(All Patients) and (40.02 KPI 9-B-BoT BORDERS)</t>
  </si>
  <si>
    <t>(All Patients) and (40.03 KPI 9-B-BoT FIFE)</t>
  </si>
  <si>
    <t>(All Patients) and (40.04 KPI 9-B-BoT GREATER GLASGOW,CLYDE)</t>
  </si>
  <si>
    <t>(All Patients) and (40.05 KPI 9-B-BoT HIGHLAND)</t>
  </si>
  <si>
    <t>(All Patients) and (40.06 KPI 9-B-BoT LANARKSHIRE)</t>
  </si>
  <si>
    <t>(All Patients) and (40.07 KPI 9-B-BoT GRAMPIAN)</t>
  </si>
  <si>
    <t>(All Patients) and (40.08 KPI 9-B-BoT ORKNEY)</t>
  </si>
  <si>
    <t>(All Patients) and (40.09 KPI 9-B-BoT LOTHIAN)</t>
  </si>
  <si>
    <t>(All Patients) and (40.10 KPI 9-B-BoT TAYSIDE)</t>
  </si>
  <si>
    <t>(All Patients) and (40.11 KPI 9-B-BoT FORTH VALLEY)</t>
  </si>
  <si>
    <t>(All Patients) and (40.12 KPI 9-B-BoT WESTERN ISLES)</t>
  </si>
  <si>
    <t>(All Patients) and (40.13 KPI 9-B-BoT DUMFRIES AND GALLOWAY)</t>
  </si>
  <si>
    <t>(All Patients) and (40.14 KPI 9-B-BoT SHETLAND)</t>
  </si>
  <si>
    <t>(All Patients) and (40.99 KPI 9-B-*** TOTAL ***)</t>
  </si>
  <si>
    <t>(All Patients) and (41.01 KPI 9-C-BoT AYRSHIRE AND ARRAN)</t>
  </si>
  <si>
    <t>(All Patients) and (41.02 KPI 9-C-BoT BORDERS)</t>
  </si>
  <si>
    <t>(All Patients) and (41.03 KPI 9-C-BoT FIFE)</t>
  </si>
  <si>
    <t>(All Patients) and (41.04 KPI 9-C-BoT GREATER GLASGOW,CLYDE)</t>
  </si>
  <si>
    <t>(All Patients) and (41.05 KPI 9-C-BoT HIGHLAND)</t>
  </si>
  <si>
    <t>(All Patients) and (41.06 KPI 9-C-BoT LANARKSHIRE)</t>
  </si>
  <si>
    <t>(All Patients) and (41.07 KPI 9-C-BoT GRAMPIAN)</t>
  </si>
  <si>
    <t>(All Patients) and (41.08 KPI 9-C-BoT ORKNEY)</t>
  </si>
  <si>
    <t>(All Patients) and (41.09 KPI 9-C-BoT LOTHIAN)</t>
  </si>
  <si>
    <t>(All Patients) and (41.10 KPI 9-C-BoT TAYSIDE)</t>
  </si>
  <si>
    <t>(All Patients) and (41.11 KPI 9-C-BoT FORTH VALLEY)</t>
  </si>
  <si>
    <t>(All Patients) and (41.12 KPI 9-C-BoT WESTERN ISLES)</t>
  </si>
  <si>
    <t>(All Patients) and (41.13 KPI 9-C-BoT DUMFRIES AND GALLOWAY)</t>
  </si>
  <si>
    <t>(All Patients) and (41.14 KPI 9-C-BoT SHETLAND)</t>
  </si>
  <si>
    <t>(All Patients) and (41.99 KPI 9-C-*** TOTAL ***)</t>
  </si>
  <si>
    <t>(All Patients) and (42.01 KPI 9-D-BoT AYRSHIRE AND ARRAN)</t>
  </si>
  <si>
    <t>(All Patients) and (42.02 KPI 9-D-BoT BORDERS)</t>
  </si>
  <si>
    <t>(All Patients) and (42.03 KPI 9-D-BoT FIFE)</t>
  </si>
  <si>
    <t>(All Patients) and (42.04 KPI 9-D-BoT GREATER GLASGOW,CLYDE)</t>
  </si>
  <si>
    <t>(All Patients) and (42.05 KPI 9-D-BoT HIGHLAND)</t>
  </si>
  <si>
    <t>(All Patients) and (42.06 KPI 9-D-BoT LANARKSHIRE)</t>
  </si>
  <si>
    <t>(All Patients) and (42.07 KPI 9-D-BoT GRAMPIAN)</t>
  </si>
  <si>
    <t>(All Patients) and (42.08 KPI 9-D-BoT ORKNEY)</t>
  </si>
  <si>
    <t>(All Patients) and (42.09 KPI 9-D-BoT LOTHIAN)</t>
  </si>
  <si>
    <t>(All Patients) and (42.10 KPI 9-D-BoT TAYSIDE)</t>
  </si>
  <si>
    <t>(All Patients) and (42.11 KPI 9-D-BoT FORTH VALLEY)</t>
  </si>
  <si>
    <t>(All Patients) and (42.12 KPI 9-D-BoT WESTERN ISLES)</t>
  </si>
  <si>
    <t>(All Patients) and (42.13 KPI 9-D-BoT DUMFRIES AND GALLOWAY)</t>
  </si>
  <si>
    <t>(All Patients) and (42.14 KPI 9-D-BoT SHETLAND)</t>
  </si>
  <si>
    <t>(All Patients) and (42.99 KPI 9-D-*** TOTAL ***)</t>
  </si>
  <si>
    <t>(All Patients) and (43.01 KPI 9-E-BoT AYRSHIRE AND ARRAN)</t>
  </si>
  <si>
    <t>(All Patients) and (43.02 KPI 9-E-BoT BORDERS)</t>
  </si>
  <si>
    <t>(All Patients) and (43.03 KPI 9-E-BoT FIFE)</t>
  </si>
  <si>
    <t>(All Patients) and (43.04 KPI 9-E-BoT GREATER GLASGOW,CLYDE)</t>
  </si>
  <si>
    <t>(All Patients) and (43.05 KPI 9-E-BoT HIGHLAND)</t>
  </si>
  <si>
    <t>(All Patients) and (43.06 KPI 9-E-BoT LANARKSHIRE)</t>
  </si>
  <si>
    <t>(All Patients) and (43.07 KPI 9-E-BoT GRAMPIAN)</t>
  </si>
  <si>
    <t>(All Patients) and (43.08 KPI 9-E-BoT ORKNEY)</t>
  </si>
  <si>
    <t>(All Patients) and (43.09 KPI 9-E-BoT LOTHIAN)</t>
  </si>
  <si>
    <t>(All Patients) and (43.10 KPI 9-E-BoT TAYSIDE)</t>
  </si>
  <si>
    <t>(All Patients) and (43.11 KPI 9-E-BoT FORTH VALLEY)</t>
  </si>
  <si>
    <t>(All Patients) and (43.12 KPI 9-E-BoT WESTERN ISLES)</t>
  </si>
  <si>
    <t>(All Patients) and (43.13 KPI 9-E-BoT DUMFRIES AND GALLOWAY)</t>
  </si>
  <si>
    <t>(All Patients) and (43.14 KPI 9-E-BoT SHETLAND)</t>
  </si>
  <si>
    <t>(All Patients) and (43.99 KPI 9-E-*** TOTAL ***)</t>
  </si>
  <si>
    <t>(All Patients) and (44.01 KPI 9-%-BoT AYRSHIRE AND ARRAN)</t>
  </si>
  <si>
    <t>(All Patients) and (44.02 KPI 9-%-BoT BORDERS)</t>
  </si>
  <si>
    <t>(All Patients) and (44.03 KPI 9-%-BoT FIFE)</t>
  </si>
  <si>
    <t>(All Patients) and (44.04 KPI 9-%-BoT GREATER GLASGOW,CLYDE)</t>
  </si>
  <si>
    <t>(All Patients) and (44.05 KPI 9-%-BoT HIGHLAND)</t>
  </si>
  <si>
    <t>(All Patients) and (44.06 KPI 9-%-BoT LANARKSHIRE)</t>
  </si>
  <si>
    <t>(All Patients) and (44.07 KPI 9-%-BoT GRAMPIAN)</t>
  </si>
  <si>
    <t>(All Patients) and (44.08 KPI 9-%-BoT ORKNEY)</t>
  </si>
  <si>
    <t>(All Patients) and (44.09 KPI 9-%-BoT LOTHIAN)</t>
  </si>
  <si>
    <t>(All Patients) and (44.10 KPI 9-%-BoT TAYSIDE)</t>
  </si>
  <si>
    <t>(All Patients) and (44.11 KPI 9-%-BoT FORTH VALLEY)</t>
  </si>
  <si>
    <t>(All Patients) and (44.12 KPI 9-%-BoT WESTERN ISLES)</t>
  </si>
  <si>
    <t>(All Patients) and (44.13 KPI 9-%-BoT DUMFRIES AND GALLOWAY)</t>
  </si>
  <si>
    <t>(All Patients) and (44.14 KPI 9-%-BoT SHETLAND)</t>
  </si>
  <si>
    <t>(All Patients) and (44.99 KPI 9-%-*** TOTAL ***)</t>
  </si>
  <si>
    <t>(All Patients) and (45.01 KPI 10-SUC-BoT AYRSHIRE AND ARRAN)</t>
  </si>
  <si>
    <t>(All Patients) and (45.02 KPI 10-SUC-BoT BORDERS)</t>
  </si>
  <si>
    <t>(All Patients) and (45.03 KPI 10-SUC-BoT FIFE)</t>
  </si>
  <si>
    <t>(All Patients) and (45.04 KPI 10-SUC-BoT GREATER GLASGOW,CLYDE)</t>
  </si>
  <si>
    <t>(All Patients) and (45.05 KPI 10-SUC-BoT HIGHLAND)</t>
  </si>
  <si>
    <t>(All Patients) and (45.06 KPI 10-SUC-BoT LANARKSHIRE)</t>
  </si>
  <si>
    <t>(All Patients) and (45.07 KPI 10-SUC-BoT GRAMPIAN)</t>
  </si>
  <si>
    <t>(All Patients) and (45.08 KPI 10-SUC-BoT ORKNEY)</t>
  </si>
  <si>
    <t>(All Patients) and (45.09 KPI 10-SUC-BoT LOTHIAN)</t>
  </si>
  <si>
    <t>(All Patients) and (45.10 KPI 10-SUC-BoT TAYSIDE)</t>
  </si>
  <si>
    <t>(All Patients) and (45.11 KPI 10-SUC-BoT FORTH VALLEY)</t>
  </si>
  <si>
    <t>(All Patients) and (45.12 KPI 10-SUC-BoT WESTERN ISLES)</t>
  </si>
  <si>
    <t>(All Patients) and (45.13 KPI 10-SUC-BoT DUMFRIES AND GALLOWAY)</t>
  </si>
  <si>
    <t>(All Patients) and (45.14 KPI 10-SUC-BoT SHETLAND)</t>
  </si>
  <si>
    <t>(All Patients) and (45.99 KPI 10-SUC-*** TOTAL ***)</t>
  </si>
  <si>
    <t>(All Patients) and (46.01 KPI 10-NEG-BoT AYRSHIRE AND ARRAN)</t>
  </si>
  <si>
    <t>(All Patients) and (46.02 KPI 10-NEG-BoT BORDERS)</t>
  </si>
  <si>
    <t>(All Patients) and (46.03 KPI 10-NEG-BoT FIFE)</t>
  </si>
  <si>
    <t>(All Patients) and (46.04 KPI 10-NEG-BoT GREATER GLASGOW,CLYDE)</t>
  </si>
  <si>
    <t>(All Patients) and (46.05 KPI 10-NEG-BoT HIGHLAND)</t>
  </si>
  <si>
    <t>(All Patients) and (46.06 KPI 10-NEG-BoT LANARKSHIRE)</t>
  </si>
  <si>
    <t>(All Patients) and (46.07 KPI 10-NEG-BoT GRAMPIAN)</t>
  </si>
  <si>
    <t>(All Patients) and (46.08 KPI 10-NEG-BoT ORKNEY)</t>
  </si>
  <si>
    <t>(All Patients) and (46.09 KPI 10-NEG-BoT LOTHIAN)</t>
  </si>
  <si>
    <t>(All Patients) and (46.10 KPI 10-NEG-BoT TAYSIDE)</t>
  </si>
  <si>
    <t>(All Patients) and (46.11 KPI 10-NEG-BoT FORTH VALLEY)</t>
  </si>
  <si>
    <t>(All Patients) and (46.12 KPI 10-NEG-BoT WESTERN ISLES)</t>
  </si>
  <si>
    <t>(All Patients) and (46.13 KPI 10-NEG-BoT DUMFRIES AND GALLOWAY)</t>
  </si>
  <si>
    <t>(All Patients) and (46.14 KPI 10-NEG-BoT SHETLAND)</t>
  </si>
  <si>
    <t>(All Patients) and (46.99 KPI 10-NEG-*** TOTAL ***)</t>
  </si>
  <si>
    <t>(All Patients) and (47.01 KPI 10-%-BoT AYRSHIRE AND ARRAN)</t>
  </si>
  <si>
    <t>(All Patients) and (47.02 KPI 10-%-BoT BORDERS)</t>
  </si>
  <si>
    <t>(All Patients) and (47.03 KPI 10-%-BoT FIFE)</t>
  </si>
  <si>
    <t>(All Patients) and (47.04 KPI 10-%-BoT GREATER GLASGOW,CLYDE)</t>
  </si>
  <si>
    <t>(All Patients) and (47.05 KPI 10-%-BoT HIGHLAND)</t>
  </si>
  <si>
    <t>(All Patients) and (47.06 KPI 10-%-BoT LANARKSHIRE)</t>
  </si>
  <si>
    <t>(All Patients) and (47.07 KPI 10-%-BoT GRAMPIAN)</t>
  </si>
  <si>
    <t>(All Patients) and (47.08 KPI 10-%-BoT ORKNEY)</t>
  </si>
  <si>
    <t>(All Patients) and (47.09 KPI 10-%-BoT LOTHIAN)</t>
  </si>
  <si>
    <t>(All Patients) and (47.10 KPI 10-%-BoT TAYSIDE)</t>
  </si>
  <si>
    <t>(All Patients) and (47.11 KPI 10-%-BoT FORTH VALLEY)</t>
  </si>
  <si>
    <t>(All Patients) and (47.12 KPI 10-%-BoT WESTERN ISLES)</t>
  </si>
  <si>
    <t>(All Patients) and (47.13 KPI 10-%-BoT DUMFRIES AND GALLOWAY)</t>
  </si>
  <si>
    <t>(All Patients) and (47.14 KPI 10-%-BoT SHETLAND)</t>
  </si>
  <si>
    <t>(All Patients) and (47.99 KPI 10-%-*** TOTAL ***)</t>
  </si>
  <si>
    <t>(All Patients) and (48.01 KPI 11-SUC-BoT AYRSHIRE AND ARRAN)</t>
  </si>
  <si>
    <t>(All Patients) and (48.02 KPI 11-SUC-BoT BORDERS)</t>
  </si>
  <si>
    <t>(All Patients) and (48.03 KPI 11-SUC-BoT FIFE)</t>
  </si>
  <si>
    <t>(All Patients) and (48.04 KPI 11-SUC-BoT GREATER GLASGOW,CLYDE)</t>
  </si>
  <si>
    <t>(All Patients) and (48.05 KPI 11-SUC-BoT HIGHLAND)</t>
  </si>
  <si>
    <t>(All Patients) and (48.06 KPI 11-SUC-BoT LANARKSHIRE)</t>
  </si>
  <si>
    <t>(All Patients) and (48.07 KPI 11-SUC-BoT GRAMPIAN)</t>
  </si>
  <si>
    <t>(All Patients) and (48.08 KPI 11-SUC-BoT ORKNEY)</t>
  </si>
  <si>
    <t>(All Patients) and (48.09 KPI 11-SUC-BoT LOTHIAN)</t>
  </si>
  <si>
    <t>(All Patients) and (48.10 KPI 11-SUC-BoT TAYSIDE)</t>
  </si>
  <si>
    <t>(All Patients) and (48.11 KPI 11-SUC-BoT FORTH VALLEY)</t>
  </si>
  <si>
    <t>(All Patients) and (48.12 KPI 11-SUC-BoT WESTERN ISLES)</t>
  </si>
  <si>
    <t>(All Patients) and (48.13 KPI 11-SUC-BoT DUMFRIES AND GALLOWAY)</t>
  </si>
  <si>
    <t>(All Patients) and (48.14 KPI 11-SUC-BoT SHETLAND)</t>
  </si>
  <si>
    <t>(All Patients) and (48.99 KPI 11-SUC-*** TOTAL ***)</t>
  </si>
  <si>
    <t>(All Patients) and (49.01 KPI 11-OBS-BoT AYRSHIRE AND ARRAN)</t>
  </si>
  <si>
    <t>(All Patients) and (49.02 KPI 11-OBS-BoT BORDERS)</t>
  </si>
  <si>
    <t>(All Patients) and (49.03 KPI 11-OBS-BoT FIFE)</t>
  </si>
  <si>
    <t>(All Patients) and (49.04 KPI 11-OBS-BoT GREATER GLASGOW,CLYDE)</t>
  </si>
  <si>
    <t>(All Patients) and (49.05 KPI 11-OBS-BoT HIGHLAND)</t>
  </si>
  <si>
    <t>(All Patients) and (49.06 KPI 11-OBS-BoT LANARKSHIRE)</t>
  </si>
  <si>
    <t>(All Patients) and (49.07 KPI 11-OBS-BoT GRAMPIAN)</t>
  </si>
  <si>
    <t>(All Patients) and (49.08 KPI 11-OBS-BoT ORKNEY)</t>
  </si>
  <si>
    <t>(All Patients) and (49.09 KPI 11-OBS-BoT LOTHIAN)</t>
  </si>
  <si>
    <t>(All Patients) and (49.10 KPI 11-OBS-BoT TAYSIDE)</t>
  </si>
  <si>
    <t>(All Patients) and (49.11 KPI 11-OBS-BoT FORTH VALLEY)</t>
  </si>
  <si>
    <t>(All Patients) and (49.12 KPI 11-OBS-BoT WESTERN ISLES)</t>
  </si>
  <si>
    <t>(All Patients) and (49.13 KPI 11-OBS-BoT DUMFRIES AND GALLOWAY)</t>
  </si>
  <si>
    <t>(All Patients) and (49.14 KPI 11-OBS-BoT SHETLAND)</t>
  </si>
  <si>
    <t>(All Patients) and (49.99 KPI 11-OBS-*** TOTAL ***)</t>
  </si>
  <si>
    <t>(All Patients) and (50.01 KPI 11-%-BoT AYRSHIRE AND ARRAN)</t>
  </si>
  <si>
    <t>(All Patients) and (50.02 KPI 11-%-BoT BORDERS)</t>
  </si>
  <si>
    <t>(All Patients) and (50.03 KPI 11-%-BoT FIFE)</t>
  </si>
  <si>
    <t>(All Patients) and (50.04 KPI 11-%-BoT GREATER GLASGOW,CLYDE)</t>
  </si>
  <si>
    <t>(All Patients) and (50.05 KPI 11-%-BoT HIGHLAND)</t>
  </si>
  <si>
    <t>(All Patients) and (50.06 KPI 11-%-BoT LANARKSHIRE)</t>
  </si>
  <si>
    <t>(All Patients) and (50.07 KPI 11-%-BoT GRAMPIAN)</t>
  </si>
  <si>
    <t>(All Patients) and (50.08 KPI 11-%-BoT ORKNEY)</t>
  </si>
  <si>
    <t>(All Patients) and (50.09 KPI 11-%-BoT LOTHIAN)</t>
  </si>
  <si>
    <t>(All Patients) and (50.10 KPI 11-%-BoT TAYSIDE)</t>
  </si>
  <si>
    <t>(All Patients) and (50.11 KPI 11-%-BoT FORTH VALLEY)</t>
  </si>
  <si>
    <t>(All Patients) and (50.12 KPI 11-%-BoT WESTERN ISLES)</t>
  </si>
  <si>
    <t>(All Patients) and (50.13 KPI 11-%-BoT DUMFRIES AND GALLOWAY)</t>
  </si>
  <si>
    <t>(All Patients) and (50.14 KPI 11-%-BoT SHETLAND)</t>
  </si>
  <si>
    <t>(All Patients) and (50.99 KPI 11-%-*** TOTAL ***)</t>
  </si>
  <si>
    <t>(All Patients) and (51.01 KPI 12-OBS-BoT AYRSHIRE AND ARRAN)</t>
  </si>
  <si>
    <t>(All Patients) and (51.02 KPI 12-OBS-BoT BORDERS)</t>
  </si>
  <si>
    <t>(All Patients) and (51.03 KPI 12-OBS-BoT FIFE)</t>
  </si>
  <si>
    <t>(All Patients) and (51.04 KPI 12-OBS-BoT GREATER GLASGOW,CLYDE)</t>
  </si>
  <si>
    <t>(All Patients) and (51.05 KPI 12-OBS-BoT HIGHLAND)</t>
  </si>
  <si>
    <t>(All Patients) and (51.06 KPI 12-OBS-BoT LANARKSHIRE)</t>
  </si>
  <si>
    <t>(All Patients) and (51.07 KPI 12-OBS-BoT GRAMPIAN)</t>
  </si>
  <si>
    <t>(All Patients) and (51.08 KPI 12-OBS-BoT ORKNEY)</t>
  </si>
  <si>
    <t>(All Patients) and (51.09 KPI 12-OBS-BoT LOTHIAN)</t>
  </si>
  <si>
    <t>(All Patients) and (51.10 KPI 12-OBS-BoT TAYSIDE)</t>
  </si>
  <si>
    <t>(All Patients) and (51.11 KPI 12-OBS-BoT FORTH VALLEY)</t>
  </si>
  <si>
    <t>(All Patients) and (51.12 KPI 12-OBS-BoT WESTERN ISLES)</t>
  </si>
  <si>
    <t>(All Patients) and (51.13 KPI 12-OBS-BoT DUMFRIES AND GALLOWAY)</t>
  </si>
  <si>
    <t>(All Patients) and (51.14 KPI 12-OBS-BoT SHETLAND)</t>
  </si>
  <si>
    <t>(All Patients) and (51.99 KPI 12-OBS-*** TOTAL ***)</t>
  </si>
  <si>
    <t>(All Patients) and (52.01 KPI 12-6M-BoT AYRSHIRE AND ARRAN)</t>
  </si>
  <si>
    <t>(All Patients) and (52.02 KPI 12-6M-BoT BORDERS)</t>
  </si>
  <si>
    <t>(All Patients) and (52.03 KPI 12-6M-BoT FIFE)</t>
  </si>
  <si>
    <t>(All Patients) and (52.04 KPI 12-6M-BoT GREATER GLASGOW,CLYDE)</t>
  </si>
  <si>
    <t>(All Patients) and (52.05 KPI 12-6M-BoT HIGHLAND)</t>
  </si>
  <si>
    <t>(All Patients) and (52.06 KPI 12-6M-BoT LANARKSHIRE)</t>
  </si>
  <si>
    <t>(All Patients) and (52.07 KPI 12-6M-BoT GRAMPIAN)</t>
  </si>
  <si>
    <t>(All Patients) and (52.08 KPI 12-6M-BoT ORKNEY)</t>
  </si>
  <si>
    <t>(All Patients) and (52.09 KPI 12-6M-BoT LOTHIAN)</t>
  </si>
  <si>
    <t>(All Patients) and (52.10 KPI 12-6M-BoT TAYSIDE)</t>
  </si>
  <si>
    <t>(All Patients) and (52.11 KPI 12-6M-BoT FORTH VALLEY)</t>
  </si>
  <si>
    <t>(All Patients) and (52.12 KPI 12-6M-BoT WESTERN ISLES)</t>
  </si>
  <si>
    <t>(All Patients) and (52.13 KPI 12-6M-BoT DUMFRIES AND GALLOWAY)</t>
  </si>
  <si>
    <t>(All Patients) and (52.14 KPI 12-6M-BoT SHETLAND)</t>
  </si>
  <si>
    <t>(All Patients) and (52.99 KPI 12-6M-*** TOTAL ***)</t>
  </si>
  <si>
    <t>(All Patients) and (53.01 KPI 12-%-BoT AYRSHIRE AND ARRAN)</t>
  </si>
  <si>
    <t>(All Patients) and (53.02 KPI 12-%-BoT BORDERS)</t>
  </si>
  <si>
    <t>(All Patients) and (53.03 KPI 12-%-BoT FIFE)</t>
  </si>
  <si>
    <t>(All Patients) and (53.04 KPI 12-%-BoT GREATER GLASGOW,CLYDE)</t>
  </si>
  <si>
    <t>(All Patients) and (53.05 KPI 12-%-BoT HIGHLAND)</t>
  </si>
  <si>
    <t>(All Patients) and (53.06 KPI 12-%-BoT LANARKSHIRE)</t>
  </si>
  <si>
    <t>(All Patients) and (53.07 KPI 12-%-BoT GRAMPIAN)</t>
  </si>
  <si>
    <t>(All Patients) and (53.08 KPI 12-%-BoT ORKNEY)</t>
  </si>
  <si>
    <t>(All Patients) and (53.09 KPI 12-%-BoT LOTHIAN)</t>
  </si>
  <si>
    <t>(All Patients) and (53.10 KPI 12-%-BoT TAYSIDE)</t>
  </si>
  <si>
    <t>(All Patients) and (53.11 KPI 12-%-BoT FORTH VALLEY)</t>
  </si>
  <si>
    <t>(All Patients) and (53.12 KPI 12-%-BoT WESTERN ISLES)</t>
  </si>
  <si>
    <t>(All Patients) and (53.13 KPI 12-%-BoT DUMFRIES AND GALLOWAY)</t>
  </si>
  <si>
    <t>(All Patients) and (53.14 KPI 12-%-BoT SHETLAND)</t>
  </si>
  <si>
    <t>(All Patients) and (53.99 KPI 12-%-*** TOTAL ***)</t>
  </si>
  <si>
    <t>(All Patients) and (54.01 KPI 13-SUC-BoT AYRSHIRE AND ARRAN)</t>
  </si>
  <si>
    <t>(All Patients) and (54.02 KPI 13-SUC-BoT BORDERS)</t>
  </si>
  <si>
    <t>(All Patients) and (54.03 KPI 13-SUC-BoT FIFE)</t>
  </si>
  <si>
    <t>(All Patients) and (54.04 KPI 13-SUC-BoT GREATER GLASGOW,CLYDE)</t>
  </si>
  <si>
    <t>(All Patients) and (54.05 KPI 13-SUC-BoT HIGHLAND)</t>
  </si>
  <si>
    <t>(All Patients) and (54.06 KPI 13-SUC-BoT LANARKSHIRE)</t>
  </si>
  <si>
    <t>(All Patients) and (54.07 KPI 13-SUC-BoT GRAMPIAN)</t>
  </si>
  <si>
    <t>(All Patients) and (54.08 KPI 13-SUC-BoT ORKNEY)</t>
  </si>
  <si>
    <t>(All Patients) and (54.09 KPI 13-SUC-BoT LOTHIAN)</t>
  </si>
  <si>
    <t>(All Patients) and (54.10 KPI 13-SUC-BoT TAYSIDE)</t>
  </si>
  <si>
    <t>(All Patients) and (54.11 KPI 13-SUC-BoT FORTH VALLEY)</t>
  </si>
  <si>
    <t>(All Patients) and (54.12 KPI 13-SUC-BoT WESTERN ISLES)</t>
  </si>
  <si>
    <t>(All Patients) and (54.13 KPI 13-SUC-BoT DUMFRIES AND GALLOWAY)</t>
  </si>
  <si>
    <t>(All Patients) and (54.14 KPI 13-SUC-BoT SHETLAND)</t>
  </si>
  <si>
    <t>(All Patients) and (54.99 KPI 13-SUC-*** TOTAL ***)</t>
  </si>
  <si>
    <t>(All Patients) and (55.01 KPI 13-REF-BoT AYRSHIRE AND ARRAN)</t>
  </si>
  <si>
    <t>(All Patients) and (55.02 KPI 13-REF-BoT BORDERS)</t>
  </si>
  <si>
    <t>(All Patients) and (55.03 KPI 13-REF-BoT FIFE)</t>
  </si>
  <si>
    <t>(All Patients) and (55.04 KPI 13-REF-BoT GREATER GLASGOW,CLYDE)</t>
  </si>
  <si>
    <t>(All Patients) and (55.05 KPI 13-REF-BoT HIGHLAND)</t>
  </si>
  <si>
    <t>(All Patients) and (55.06 KPI 13-REF-BoT LANARKSHIRE)</t>
  </si>
  <si>
    <t>(All Patients) and (55.07 KPI 13-REF-BoT GRAMPIAN)</t>
  </si>
  <si>
    <t>(All Patients) and (55.08 KPI 13-REF-BoT ORKNEY)</t>
  </si>
  <si>
    <t>(All Patients) and (55.09 KPI 13-REF-BoT LOTHIAN)</t>
  </si>
  <si>
    <t>(All Patients) and (55.10 KPI 13-REF-BoT TAYSIDE)</t>
  </si>
  <si>
    <t>(All Patients) and (55.11 KPI 13-REF-BoT FORTH VALLEY)</t>
  </si>
  <si>
    <t>(All Patients) and (55.12 KPI 13-REF-BoT WESTERN ISLES)</t>
  </si>
  <si>
    <t>(All Patients) and (55.13 KPI 13-REF-BoT DUMFRIES AND GALLOWAY)</t>
  </si>
  <si>
    <t>(All Patients) and (55.14 KPI 13-REF-BoT SHETLAND)</t>
  </si>
  <si>
    <t>(All Patients) and (55.99 KPI 13-REF-*** TOTAL ***)</t>
  </si>
  <si>
    <t>(All Patients) and (56.01 KPI 13-%-BoT AYRSHIRE AND ARRAN)</t>
  </si>
  <si>
    <t>(All Patients) and (56.02 KPI 13-%-BoT BORDERS)</t>
  </si>
  <si>
    <t>(All Patients) and (56.03 KPI 13-%-BoT FIFE)</t>
  </si>
  <si>
    <t>(All Patients) and (56.04 KPI 13-%-BoT GREATER GLASGOW,CLYDE)</t>
  </si>
  <si>
    <t>(All Patients) and (56.05 KPI 13-%-BoT HIGHLAND)</t>
  </si>
  <si>
    <t>(All Patients) and (56.06 KPI 13-%-BoT LANARKSHIRE)</t>
  </si>
  <si>
    <t>(All Patients) and (56.07 KPI 13-%-BoT GRAMPIAN)</t>
  </si>
  <si>
    <t>(All Patients) and (56.08 KPI 13-%-BoT ORKNEY)</t>
  </si>
  <si>
    <t>(All Patients) and (56.09 KPI 13-%-BoT LOTHIAN)</t>
  </si>
  <si>
    <t>(All Patients) and (56.10 KPI 13-%-BoT TAYSIDE)</t>
  </si>
  <si>
    <t>(All Patients) and (56.11 KPI 13-%-BoT FORTH VALLEY)</t>
  </si>
  <si>
    <t>(All Patients) and (56.12 KPI 13-%-BoT WESTERN ISLES)</t>
  </si>
  <si>
    <t>(All Patients) and (56.13 KPI 13-%-BoT DUMFRIES AND GALLOWAY)</t>
  </si>
  <si>
    <t>(All Patients) and (56.14 KPI 13-%-BoT SHETLAND)</t>
  </si>
  <si>
    <t>(All Patients) and (56.99 KPI 13-%-*** TOTAL ***)</t>
  </si>
  <si>
    <t>(All Patients) and (57.01 KPI 14-REF-BoT AYRSHIRE AND ARRAN)</t>
  </si>
  <si>
    <t>(All Patients) and (57.02 KPI 14-REF-BoT BORDERS)</t>
  </si>
  <si>
    <t>(All Patients) and (57.03 KPI 14-REF-BoT FIFE)</t>
  </si>
  <si>
    <t>(All Patients) and (57.04 KPI 14-REF-BoT GREATER GLASGOW,CLYDE)</t>
  </si>
  <si>
    <t>(All Patients) and (57.05 KPI 14-REF-BoT HIGHLAND)</t>
  </si>
  <si>
    <t>(All Patients) and (57.06 KPI 14-REF-BoT LANARKSHIRE)</t>
  </si>
  <si>
    <t>(All Patients) and (57.07 KPI 14-REF-BoT GRAMPIAN)</t>
  </si>
  <si>
    <t>(All Patients) and (57.08 KPI 14-REF-BoT ORKNEY)</t>
  </si>
  <si>
    <t>(All Patients) and (57.09 KPI 14-REF-BoT LOTHIAN)</t>
  </si>
  <si>
    <t>(All Patients) and (57.10 KPI 14-REF-BoT TAYSIDE)</t>
  </si>
  <si>
    <t>(All Patients) and (57.11 KPI 14-REF-BoT FORTH VALLEY)</t>
  </si>
  <si>
    <t>(All Patients) and (57.12 KPI 14-REF-BoT WESTERN ISLES)</t>
  </si>
  <si>
    <t>(All Patients) and (57.13 KPI 14-REF-BoT DUMFRIES AND GALLOWAY)</t>
  </si>
  <si>
    <t>(All Patients) and (57.14 KPI 14-REF-BoT SHETLAND)</t>
  </si>
  <si>
    <t>(All Patients) and (57.99 KPI 14-REF-*** TOTAL ***)</t>
  </si>
  <si>
    <t>(All Patients) and (58.01 KPI 14-OPH-BoT AYRSHIRE AND ARRAN)</t>
  </si>
  <si>
    <t>(All Patients) and (58.02 KPI 14-OPH-BoT BORDERS)</t>
  </si>
  <si>
    <t>(All Patients) and (58.03 KPI 14-OPH-BoT FIFE)</t>
  </si>
  <si>
    <t>(All Patients) and (58.04 KPI 14-OPH-BoT GREATER GLASGOW,CLYDE)</t>
  </si>
  <si>
    <t>(All Patients) and (58.05 KPI 14-OPH-BoT HIGHLAND)</t>
  </si>
  <si>
    <t>(All Patients) and (58.06 KPI 14-OPH-BoT LANARKSHIRE)</t>
  </si>
  <si>
    <t>(All Patients) and (58.07 KPI 14-OPH-BoT GRAMPIAN)</t>
  </si>
  <si>
    <t>(All Patients) and (58.08 KPI 14-OPH-BoT ORKNEY)</t>
  </si>
  <si>
    <t>(All Patients) and (58.09 KPI 14-OPH-BoT LOTHIAN)</t>
  </si>
  <si>
    <t>(All Patients) and (58.10 KPI 14-OPH-BoT TAYSIDE)</t>
  </si>
  <si>
    <t>(All Patients) and (58.11 KPI 14-OPH-BoT FORTH VALLEY)</t>
  </si>
  <si>
    <t>(All Patients) and (58.12 KPI 14-OPH-BoT WESTERN ISLES)</t>
  </si>
  <si>
    <t>(All Patients) and (58.13 KPI 14-OPH-BoT DUMFRIES AND GALLOWAY)</t>
  </si>
  <si>
    <t>(All Patients) and (58.14 KPI 14-OPH-BoT SHETLAND)</t>
  </si>
  <si>
    <t>(All Patients) and (58.99 KPI 14-OPH-*** TOTAL ***)</t>
  </si>
  <si>
    <t>(All Patients) and (59.01 KPI 14-MAX-BoT AYRSHIRE AND ARRAN)</t>
  </si>
  <si>
    <t>(All Patients) and (59.02 KPI 14-MAX-BoT BORDERS)</t>
  </si>
  <si>
    <t>(All Patients) and (59.03 KPI 14-MAX-BoT FIFE)</t>
  </si>
  <si>
    <t>(All Patients) and (59.04 KPI 14-MAX-BoT GREATER GLASGOW,CLYDE)</t>
  </si>
  <si>
    <t>(All Patients) and (59.05 KPI 14-MAX-BoT HIGHLAND)</t>
  </si>
  <si>
    <t>(All Patients) and (59.06 KPI 14-MAX-BoT LANARKSHIRE)</t>
  </si>
  <si>
    <t>(All Patients) and (59.07 KPI 14-MAX-BoT GRAMPIAN)</t>
  </si>
  <si>
    <t>(All Patients) and (59.08 KPI 14-MAX-BoT ORKNEY)</t>
  </si>
  <si>
    <t>(All Patients) and (59.09 KPI 14-MAX-BoT LOTHIAN)</t>
  </si>
  <si>
    <t>(All Patients) and (59.10 KPI 14-MAX-BoT TAYSIDE)</t>
  </si>
  <si>
    <t>(All Patients) and (59.11 KPI 14-MAX-BoT FORTH VALLEY)</t>
  </si>
  <si>
    <t>(All Patients) and (59.12 KPI 14-MAX-BoT WESTERN ISLES)</t>
  </si>
  <si>
    <t>(All Patients) and (59.13 KPI 14-MAX-BoT DUMFRIES AND GALLOWAY)</t>
  </si>
  <si>
    <t>(All Patients) and (59.14 KPI 14-MAX-BoT SHETLAND)</t>
  </si>
  <si>
    <t>(All Patients) and (59.99 KPI 14-MAX-*** TOTAL ***)</t>
  </si>
  <si>
    <t>(All Patients) and (60.01 KPI 14-AVG-BoT AYRSHIRE AND ARRAN)</t>
  </si>
  <si>
    <t>(All Patients) and (60.02 KPI 14-AVG-BoT BORDERS)</t>
  </si>
  <si>
    <t>(All Patients) and (60.03 KPI 14-AVG-BoT FIFE)</t>
  </si>
  <si>
    <t>(All Patients) and (60.04 KPI 14-AVG-BoT GREATER GLASGOW,CLYDE)</t>
  </si>
  <si>
    <t>(All Patients) and (60.05 KPI 14-AVG-BoT HIGHLAND)</t>
  </si>
  <si>
    <t>(All Patients) and (60.06 KPI 14-AVG-BoT LANARKSHIRE)</t>
  </si>
  <si>
    <t>(All Patients) and (60.07 KPI 14-AVG-BoT GRAMPIAN)</t>
  </si>
  <si>
    <t>(All Patients) and (60.08 KPI 14-AVG-BoT ORKNEY)</t>
  </si>
  <si>
    <t>(All Patients) and (60.09 KPI 14-AVG-BoT LOTHIAN)</t>
  </si>
  <si>
    <t>(All Patients) and (60.10 KPI 14-AVG-BoT TAYSIDE)</t>
  </si>
  <si>
    <t>(All Patients) and (60.11 KPI 14-AVG-BoT FORTH VALLEY)</t>
  </si>
  <si>
    <t>(All Patients) and (60.12 KPI 14-AVG-BoT WESTERN ISLES)</t>
  </si>
  <si>
    <t>(All Patients) and (60.13 KPI 14-AVG-BoT DUMFRIES AND GALLOWAY)</t>
  </si>
  <si>
    <t>(All Patients) and (60.14 KPI 14-AVG-BoT SHETLAND)</t>
  </si>
  <si>
    <t>(All Patients) and (60.99 KPI 14-AVG-*** TOTAL ***)</t>
  </si>
  <si>
    <t>(All Patients) and (61.01 KPI 15-REF-BoT AYRSHIRE AND ARRAN)</t>
  </si>
  <si>
    <t>(All Patients) and (61.02 KPI 15-REF-BoT BORDERS)</t>
  </si>
  <si>
    <t>(All Patients) and (61.03 KPI 15-REF-BoT FIFE)</t>
  </si>
  <si>
    <t>(All Patients) and (61.04 KPI 15-REF-BoT GREATER GLASGOW,CLYDE)</t>
  </si>
  <si>
    <t>(All Patients) and (61.05 KPI 15-REF-BoT HIGHLAND)</t>
  </si>
  <si>
    <t>(All Patients) and (61.06 KPI 15-REF-BoT LANARKSHIRE)</t>
  </si>
  <si>
    <t>(All Patients) and (61.07 KPI 15-REF-BoT GRAMPIAN)</t>
  </si>
  <si>
    <t>(All Patients) and (61.08 KPI 15-REF-BoT ORKNEY)</t>
  </si>
  <si>
    <t>(All Patients) and (61.09 KPI 15-REF-BoT LOTHIAN)</t>
  </si>
  <si>
    <t>(All Patients) and (61.10 KPI 15-REF-BoT TAYSIDE)</t>
  </si>
  <si>
    <t>(All Patients) and (61.11 KPI 15-REF-BoT FORTH VALLEY)</t>
  </si>
  <si>
    <t>(All Patients) and (61.12 KPI 15-REF-BoT WESTERN ISLES)</t>
  </si>
  <si>
    <t>(All Patients) and (61.13 KPI 15-REF-BoT DUMFRIES AND GALLOWAY)</t>
  </si>
  <si>
    <t>(All Patients) and (61.14 KPI 15-REF-BoT SHETLAND)</t>
  </si>
  <si>
    <t>(All Patients) and (61.99 KPI 15-REF-*** TOTAL ***)</t>
  </si>
  <si>
    <t>(All Patients) and (62.01 KPI 15-TRG-BoT AYRSHIRE AND ARRAN)</t>
  </si>
  <si>
    <t>(All Patients) and (62.02 KPI 15-TRG-BoT BORDERS)</t>
  </si>
  <si>
    <t>(All Patients) and (62.03 KPI 15-TRG-BoT FIFE)</t>
  </si>
  <si>
    <t>(All Patients) and (62.04 KPI 15-TRG-BoT GREATER GLASGOW,CLYDE)</t>
  </si>
  <si>
    <t>(All Patients) and (62.05 KPI 15-TRG-BoT HIGHLAND)</t>
  </si>
  <si>
    <t>(All Patients) and (62.06 KPI 15-TRG-BoT LANARKSHIRE)</t>
  </si>
  <si>
    <t>(All Patients) and (62.07 KPI 15-TRG-BoT GRAMPIAN)</t>
  </si>
  <si>
    <t>(All Patients) and (62.08 KPI 15-TRG-BoT ORKNEY)</t>
  </si>
  <si>
    <t>(All Patients) and (62.09 KPI 15-TRG-BoT LOTHIAN)</t>
  </si>
  <si>
    <t>(All Patients) and (62.10 KPI 15-TRG-BoT TAYSIDE)</t>
  </si>
  <si>
    <t>(All Patients) and (62.11 KPI 15-TRG-BoT FORTH VALLEY)</t>
  </si>
  <si>
    <t>(All Patients) and (62.12 KPI 15-TRG-BoT WESTERN ISLES)</t>
  </si>
  <si>
    <t>(All Patients) and (62.13 KPI 15-TRG-BoT DUMFRIES AND GALLOWAY)</t>
  </si>
  <si>
    <t>(All Patients) and (62.14 KPI 15-TRG-BoT SHETLAND)</t>
  </si>
  <si>
    <t>(All Patients) and (62.99 KPI 15-TRG-*** TOTAL ***)</t>
  </si>
  <si>
    <t>(All Patients) and (63.01 KPI 15-%-BoT AYRSHIRE AND ARRAN)</t>
  </si>
  <si>
    <t>(All Patients) and (63.02 KPI 15-%-BoT BORDERS)</t>
  </si>
  <si>
    <t>(All Patients) and (63.03 KPI 15-%-BoT FIFE)</t>
  </si>
  <si>
    <t>(All Patients) and (63.04 KPI 15-%-BoT GREATER GLASGOW,CLYDE)</t>
  </si>
  <si>
    <t>(All Patients) and (63.05 KPI 15-%-BoT HIGHLAND)</t>
  </si>
  <si>
    <t>(All Patients) and (63.06 KPI 15-%-BoT LANARKSHIRE)</t>
  </si>
  <si>
    <t>(All Patients) and (63.07 KPI 15-%-BoT GRAMPIAN)</t>
  </si>
  <si>
    <t>(All Patients) and (63.08 KPI 15-%-BoT ORKNEY)</t>
  </si>
  <si>
    <t>(All Patients) and (63.09 KPI 15-%-BoT LOTHIAN)</t>
  </si>
  <si>
    <t>(All Patients) and (63.10 KPI 15-%-BoT TAYSIDE)</t>
  </si>
  <si>
    <t>(All Patients) and (63.11 KPI 15-%-BoT FORTH VALLEY)</t>
  </si>
  <si>
    <t>(All Patients) and (63.12 KPI 15-%-BoT WESTERN ISLES)</t>
  </si>
  <si>
    <t>(All Patients) and (63.13 KPI 15-%-BoT DUMFRIES AND GALLOWAY)</t>
  </si>
  <si>
    <t>(All Patients) and (63.14 KPI 15-%-BoT SHETLAND)</t>
  </si>
  <si>
    <t>(All Patients) and (63.99 KPI 15-%-*** TOTAL ***)</t>
  </si>
  <si>
    <t>(All Patients) and (64.01 KPI 16-OPH-BoT AYRSHIRE AND ARRAN)</t>
  </si>
  <si>
    <t>(All Patients) and (64.02 KPI 16-OPH-BoT BORDERS)</t>
  </si>
  <si>
    <t>(All Patients) and (64.03 KPI 16-OPH-BoT FIFE)</t>
  </si>
  <si>
    <t>(All Patients) and (64.04 KPI 16-OPH-BoT GREATER GLASGOW,CLYDE)</t>
  </si>
  <si>
    <t>(All Patients) and (64.05 KPI 16-OPH-BoT HIGHLAND)</t>
  </si>
  <si>
    <t>(All Patients) and (64.06 KPI 16-OPH-BoT LANARKSHIRE)</t>
  </si>
  <si>
    <t>(All Patients) and (64.07 KPI 16-OPH-BoT GRAMPIAN)</t>
  </si>
  <si>
    <t>(All Patients) and (64.08 KPI 16-OPH-BoT ORKNEY)</t>
  </si>
  <si>
    <t>(All Patients) and (64.09 KPI 16-OPH-BoT LOTHIAN)</t>
  </si>
  <si>
    <t>(All Patients) and (64.10 KPI 16-OPH-BoT TAYSIDE)</t>
  </si>
  <si>
    <t>(All Patients) and (64.11 KPI 16-OPH-BoT FORTH VALLEY)</t>
  </si>
  <si>
    <t>(All Patients) and (64.12 KPI 16-OPH-BoT WESTERN ISLES)</t>
  </si>
  <si>
    <t>(All Patients) and (64.13 KPI 16-OPH-BoT DUMFRIES AND GALLOWAY)</t>
  </si>
  <si>
    <t>(All Patients) and (64.14 KPI 16-OPH-BoT SHETLAND)</t>
  </si>
  <si>
    <t>(All Patients) and (64.99 KPI 16-OPH-*** TOTAL ***)</t>
  </si>
  <si>
    <t>(All Patients) and (65.01 KPI 16-SP-BoT AYRSHIRE AND ARRAN)</t>
  </si>
  <si>
    <t>(All Patients) and (65.02 KPI 16-SP-BoT BORDERS)</t>
  </si>
  <si>
    <t>(All Patients) and (65.03 KPI 16-SP-BoT FIFE)</t>
  </si>
  <si>
    <t>(All Patients) and (65.04 KPI 16-SP-BoT GREATER GLASGOW,CLYDE)</t>
  </si>
  <si>
    <t>(All Patients) and (65.05 KPI 16-SP-BoT HIGHLAND)</t>
  </si>
  <si>
    <t>(All Patients) and (65.06 KPI 16-SP-BoT LANARKSHIRE)</t>
  </si>
  <si>
    <t>(All Patients) and (65.07 KPI 16-SP-BoT GRAMPIAN)</t>
  </si>
  <si>
    <t>(All Patients) and (65.08 KPI 16-SP-BoT ORKNEY)</t>
  </si>
  <si>
    <t>(All Patients) and (65.09 KPI 16-SP-BoT LOTHIAN)</t>
  </si>
  <si>
    <t>(All Patients) and (65.10 KPI 16-SP-BoT TAYSIDE)</t>
  </si>
  <si>
    <t>(All Patients) and (65.11 KPI 16-SP-BoT FORTH VALLEY)</t>
  </si>
  <si>
    <t>(All Patients) and (65.12 KPI 16-SP-BoT WESTERN ISLES)</t>
  </si>
  <si>
    <t>(All Patients) and (65.13 KPI 16-SP-BoT DUMFRIES AND GALLOWAY)</t>
  </si>
  <si>
    <t>(All Patients) and (65.14 KPI 16-SP-BoT SHETLAND)</t>
  </si>
  <si>
    <t>(All Patients) and (65.99 KPI 16-SP-*** TOTAL ***)</t>
  </si>
  <si>
    <t>(All Patients) and (66.01 KPI 16-%-BoT AYRSHIRE AND ARRAN)</t>
  </si>
  <si>
    <t>(All Patients) and (66.02 KPI 16-%-BoT BORDERS)</t>
  </si>
  <si>
    <t>(All Patients) and (66.03 KPI 16-%-BoT FIFE)</t>
  </si>
  <si>
    <t>(All Patients) and (66.04 KPI 16-%-BoT GREATER GLASGOW,CLYDE)</t>
  </si>
  <si>
    <t>(All Patients) and (66.05 KPI 16-%-BoT HIGHLAND)</t>
  </si>
  <si>
    <t>(All Patients) and (66.06 KPI 16-%-BoT LANARKSHIRE)</t>
  </si>
  <si>
    <t>(All Patients) and (66.07 KPI 16-%-BoT GRAMPIAN)</t>
  </si>
  <si>
    <t>(All Patients) and (66.08 KPI 16-%-BoT ORKNEY)</t>
  </si>
  <si>
    <t>(All Patients) and (66.09 KPI 16-%-BoT LOTHIAN)</t>
  </si>
  <si>
    <t>(All Patients) and (66.10 KPI 16-%-BoT TAYSIDE)</t>
  </si>
  <si>
    <t>(All Patients) and (66.11 KPI 16-%-BoT FORTH VALLEY)</t>
  </si>
  <si>
    <t>(All Patients) and (66.12 KPI 16-%-BoT WESTERN ISLES)</t>
  </si>
  <si>
    <t>(All Patients) and (66.13 KPI 16-%-BoT DUMFRIES AND GALLOWAY)</t>
  </si>
  <si>
    <t>(All Patients) and (66.14 KPI 16-%-BoT SHETLAND)</t>
  </si>
  <si>
    <t>(All Patients) and (66.99 KPI 16-%-*** TOTAL ***)</t>
  </si>
  <si>
    <t>(All Patients) and (67.01 KPI 17-SP-BoT AYRSHIRE AND ARRAN)</t>
  </si>
  <si>
    <t>(All Patients) and (67.02 KPI 17-SP-BoT BORDERS)</t>
  </si>
  <si>
    <t>(All Patients) and (67.03 KPI 17-SP-BoT FIFE)</t>
  </si>
  <si>
    <t>(All Patients) and (67.04 KPI 17-SP-BoT GREATER GLASGOW,CLYDE)</t>
  </si>
  <si>
    <t>(All Patients) and (67.05 KPI 17-SP-BoT HIGHLAND)</t>
  </si>
  <si>
    <t>(All Patients) and (67.06 KPI 17-SP-BoT LANARKSHIRE)</t>
  </si>
  <si>
    <t>(All Patients) and (67.07 KPI 17-SP-BoT GRAMPIAN)</t>
  </si>
  <si>
    <t>(All Patients) and (67.08 KPI 17-SP-BoT ORKNEY)</t>
  </si>
  <si>
    <t>(All Patients) and (67.09 KPI 17-SP-BoT LOTHIAN)</t>
  </si>
  <si>
    <t>(All Patients) and (67.10 KPI 17-SP-BoT TAYSIDE)</t>
  </si>
  <si>
    <t>(All Patients) and (67.11 KPI 17-SP-BoT FORTH VALLEY)</t>
  </si>
  <si>
    <t>(All Patients) and (67.12 KPI 17-SP-BoT WESTERN ISLES)</t>
  </si>
  <si>
    <t>(All Patients) and (67.13 KPI 17-SP-BoT DUMFRIES AND GALLOWAY)</t>
  </si>
  <si>
    <t>(All Patients) and (67.14 KPI 17-SP-BoT SHETLAND)</t>
  </si>
  <si>
    <t>(All Patients) and (67.99 KPI 17-SP-*** TOTAL ***)</t>
  </si>
  <si>
    <t>(All Patients) and (68.01 KPI 17-COO-BoT AYRSHIRE AND ARRAN)</t>
  </si>
  <si>
    <t>(All Patients) and (68.02 KPI 17-COO-BoT BORDERS)</t>
  </si>
  <si>
    <t>(All Patients) and (68.03 KPI 17-COO-BoT FIFE)</t>
  </si>
  <si>
    <t>(All Patients) and (68.04 KPI 17-COO-BoT GREATER GLASGOW,CLYDE)</t>
  </si>
  <si>
    <t>(All Patients) and (68.05 KPI 17-COO-BoT HIGHLAND)</t>
  </si>
  <si>
    <t>(All Patients) and (68.06 KPI 17-COO-BoT LANARKSHIRE)</t>
  </si>
  <si>
    <t>(All Patients) and (68.07 KPI 17-COO-BoT GRAMPIAN)</t>
  </si>
  <si>
    <t>(All Patients) and (68.08 KPI 17-COO-BoT ORKNEY)</t>
  </si>
  <si>
    <t>(All Patients) and (68.09 KPI 17-COO-BoT LOTHIAN)</t>
  </si>
  <si>
    <t>(All Patients) and (68.10 KPI 17-COO-BoT TAYSIDE)</t>
  </si>
  <si>
    <t>(All Patients) and (68.11 KPI 17-COO-BoT FORTH VALLEY)</t>
  </si>
  <si>
    <t>(All Patients) and (68.12 KPI 17-COO-BoT WESTERN ISLES)</t>
  </si>
  <si>
    <t>(All Patients) and (68.13 KPI 17-COO-BoT DUMFRIES AND GALLOWAY)</t>
  </si>
  <si>
    <t>(All Patients) and (68.14 KPI 17-COO-BoT SHETLAND)</t>
  </si>
  <si>
    <t>(All Patients) and (68.99 KPI 17-COO-*** TOTAL ***)</t>
  </si>
  <si>
    <t>(All Patients) and (69.01 KPI 17-%-BoT AYRSHIRE AND ARRAN)</t>
  </si>
  <si>
    <t>(All Patients) and (69.02 KPI 17-%-BoT BORDERS)</t>
  </si>
  <si>
    <t>(All Patients) and (69.03 KPI 17-%-BoT FIFE)</t>
  </si>
  <si>
    <t>(All Patients) and (69.04 KPI 17-%-BoT GREATER GLASGOW,CLYDE)</t>
  </si>
  <si>
    <t>(All Patients) and (69.05 KPI 17-%-BoT HIGHLAND)</t>
  </si>
  <si>
    <t>(All Patients) and (69.06 KPI 17-%-BoT LANARKSHIRE)</t>
  </si>
  <si>
    <t>(All Patients) and (69.07 KPI 17-%-BoT GRAMPIAN)</t>
  </si>
  <si>
    <t>(All Patients) and (69.08 KPI 17-%-BoT ORKNEY)</t>
  </si>
  <si>
    <t>(All Patients) and (69.09 KPI 17-%-BoT LOTHIAN)</t>
  </si>
  <si>
    <t>(All Patients) and (69.10 KPI 17-%-BoT TAYSIDE)</t>
  </si>
  <si>
    <t>(All Patients) and (69.11 KPI 17-%-BoT FORTH VALLEY)</t>
  </si>
  <si>
    <t>(All Patients) and (69.12 KPI 17-%-BoT WESTERN ISLES)</t>
  </si>
  <si>
    <t>(All Patients) and (69.13 KPI 17-%-BoT DUMFRIES AND GALLOWAY)</t>
  </si>
  <si>
    <t>(All Patients) and (69.14 KPI 17-%-BoT SHETLAND)</t>
  </si>
  <si>
    <t>(All Patients) and (69.99 KPI 17-%-*** TOTAL ***)</t>
  </si>
  <si>
    <t>End of Output</t>
  </si>
  <si>
    <t>Total Diabetic Population Q3 2017 = 321,202</t>
  </si>
  <si>
    <t>Eligible Pop = 276,139</t>
  </si>
  <si>
    <t>Permanently Suspended = 24,925</t>
  </si>
  <si>
    <t>Temporarily Unavailable = 3,777</t>
  </si>
  <si>
    <t>Eligible Population Q3 2017= 276,139</t>
  </si>
  <si>
    <r>
      <t xml:space="preserve">Longest recorded to Ophthalmology  examination for the first qualifying episode 
</t>
    </r>
    <r>
      <rPr>
        <sz val="9"/>
        <rFont val="Arial"/>
        <family val="2"/>
      </rPr>
      <t>(based on 30 days/month - months&amp;days)</t>
    </r>
  </si>
  <si>
    <t>Grampian</t>
  </si>
  <si>
    <t>Forth Valley</t>
  </si>
  <si>
    <t>Dumfries &amp; Galloway</t>
  </si>
  <si>
    <t>Shetland</t>
  </si>
  <si>
    <t>Greater Glasgow &amp; Clyde</t>
  </si>
  <si>
    <t xml:space="preserve">Results of query Scotland KPIs per BoT </t>
  </si>
  <si>
    <t>Attended = 157,942 (57.2%)</t>
  </si>
  <si>
    <t xml:space="preserve">Not yet attended = 118,197 (42.8%) </t>
  </si>
  <si>
    <r>
      <t>NHS boards achieve an attendance of</t>
    </r>
    <r>
      <rPr>
        <b/>
        <sz val="10"/>
        <color rgb="FFFF0000"/>
        <rFont val="Arial"/>
        <family val="2"/>
      </rPr>
      <t xml:space="preserve"> 60%</t>
    </r>
    <r>
      <rPr>
        <b/>
        <sz val="10"/>
        <color rgb="FF0000FF"/>
        <rFont val="Arial"/>
        <family val="2"/>
      </rPr>
      <t xml:space="preserve"> for Q3. (HIS Standard 3.1)</t>
    </r>
  </si>
  <si>
    <r>
      <t>NHS boards achieve an uptake of</t>
    </r>
    <r>
      <rPr>
        <b/>
        <sz val="10"/>
        <color rgb="FFFF0000"/>
        <rFont val="Arial"/>
        <family val="2"/>
      </rPr>
      <t xml:space="preserve"> 60%</t>
    </r>
    <r>
      <rPr>
        <b/>
        <sz val="10"/>
        <color rgb="FF0000FF"/>
        <rFont val="Arial"/>
        <family val="2"/>
      </rPr>
      <t xml:space="preserve"> for Q3                         (HIS Standard 3.2)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</si>
  <si>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2.5%</t>
    </r>
    <r>
      <rPr>
        <b/>
        <sz val="10"/>
        <color rgb="FF0000FF"/>
        <rFont val="Arial"/>
        <family val="2"/>
      </rPr>
      <t xml:space="preserve"> for digital imaging. (HIS Standard 4.3)</t>
    </r>
  </si>
  <si>
    <t>Temp Suspended = 23,917</t>
  </si>
  <si>
    <t>Report start date - 01/04/2017 report end date date - 31/012/2017  Report Interval = 274 days. All data taken from Vector.</t>
  </si>
  <si>
    <r>
      <rPr>
        <b/>
        <sz val="10"/>
        <color rgb="FFFF0000"/>
        <rFont val="Arial"/>
        <family val="2"/>
      </rPr>
      <t xml:space="preserve">75% </t>
    </r>
    <r>
      <rPr>
        <b/>
        <sz val="10"/>
        <color rgb="FF0000FF"/>
        <rFont val="Arial"/>
        <family val="2"/>
      </rPr>
      <t>for Q3 of eligible people, regardless of personal circumstances or characteristics are offered an opportunity to attend. (HIS Standard 3.3)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</si>
</sst>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3" borderId="0" xfId="0" applyFill="1"/>
    <xf numFmtId="164" fontId="3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0" fillId="0" borderId="10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3" fontId="1" fillId="0" borderId="26" xfId="0" applyNumberFormat="1" applyFont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5" fillId="0" borderId="30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3" fontId="1" fillId="7" borderId="3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8" borderId="25" xfId="0" applyFont="1" applyFill="1" applyBorder="1" applyAlignment="1">
      <alignment horizontal="left"/>
    </xf>
    <xf numFmtId="164" fontId="4" fillId="8" borderId="31" xfId="0" applyNumberFormat="1" applyFont="1" applyFill="1" applyBorder="1" applyAlignment="1">
      <alignment horizontal="center" vertical="center"/>
    </xf>
    <xf numFmtId="0" fontId="1" fillId="0" borderId="0" xfId="0" applyFont="1"/>
    <xf numFmtId="0" fontId="5" fillId="0" borderId="34" xfId="0" applyFont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/>
    <xf numFmtId="0" fontId="8" fillId="0" borderId="0" xfId="0" applyFont="1" applyAlignment="1"/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wrapText="1"/>
    </xf>
    <xf numFmtId="3" fontId="13" fillId="0" borderId="0" xfId="0" applyNumberFormat="1" applyFont="1" applyAlignment="1">
      <alignment horizontal="right" wrapText="1"/>
    </xf>
    <xf numFmtId="3" fontId="1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3" borderId="0" xfId="0" applyFont="1" applyFill="1"/>
    <xf numFmtId="0" fontId="1" fillId="8" borderId="25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left" vertical="center" wrapText="1"/>
    </xf>
    <xf numFmtId="164" fontId="3" fillId="2" borderId="14" xfId="0" applyNumberFormat="1" applyFont="1" applyFill="1" applyBorder="1" applyAlignment="1">
      <alignment horizontal="center"/>
    </xf>
    <xf numFmtId="164" fontId="3" fillId="2" borderId="36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164" fontId="3" fillId="2" borderId="39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1" fillId="8" borderId="25" xfId="0" applyFont="1" applyFill="1" applyBorder="1" applyAlignment="1">
      <alignment horizontal="left" vertical="center"/>
    </xf>
    <xf numFmtId="0" fontId="1" fillId="8" borderId="3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11" fillId="2" borderId="34" xfId="0" applyNumberFormat="1" applyFont="1" applyFill="1" applyBorder="1" applyAlignment="1">
      <alignment horizontal="center" vertical="center"/>
    </xf>
    <xf numFmtId="164" fontId="11" fillId="2" borderId="36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5" borderId="4" xfId="0" applyNumberFormat="1" applyFont="1" applyFill="1" applyBorder="1" applyAlignment="1">
      <alignment horizontal="center" vertical="center"/>
    </xf>
    <xf numFmtId="164" fontId="11" fillId="5" borderId="5" xfId="0" applyNumberFormat="1" applyFont="1" applyFill="1" applyBorder="1" applyAlignment="1">
      <alignment horizontal="center" vertical="center"/>
    </xf>
    <xf numFmtId="164" fontId="11" fillId="2" borderId="37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10" fillId="8" borderId="30" xfId="0" applyNumberFormat="1" applyFont="1" applyFill="1" applyBorder="1" applyAlignment="1">
      <alignment horizontal="center" vertical="center"/>
    </xf>
    <xf numFmtId="164" fontId="10" fillId="8" borderId="31" xfId="0" applyNumberFormat="1" applyFont="1" applyFill="1" applyBorder="1" applyAlignment="1">
      <alignment horizontal="center" vertical="center"/>
    </xf>
    <xf numFmtId="0" fontId="0" fillId="0" borderId="0" xfId="0" applyAlignment="1"/>
    <xf numFmtId="164" fontId="3" fillId="2" borderId="37" xfId="0" applyNumberFormat="1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left" vertical="center"/>
    </xf>
    <xf numFmtId="164" fontId="1" fillId="8" borderId="31" xfId="0" applyNumberFormat="1" applyFont="1" applyFill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/>
    </xf>
    <xf numFmtId="164" fontId="4" fillId="8" borderId="7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 shrinkToFit="1"/>
    </xf>
    <xf numFmtId="165" fontId="3" fillId="2" borderId="37" xfId="0" applyNumberFormat="1" applyFont="1" applyFill="1" applyBorder="1" applyAlignment="1">
      <alignment horizontal="center" wrapText="1" shrinkToFit="1"/>
    </xf>
    <xf numFmtId="165" fontId="1" fillId="8" borderId="30" xfId="0" applyNumberFormat="1" applyFont="1" applyFill="1" applyBorder="1" applyAlignment="1">
      <alignment horizontal="center" vertical="center" wrapText="1" shrinkToFit="1"/>
    </xf>
    <xf numFmtId="164" fontId="1" fillId="8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 wrapText="1" shrinkToFit="1"/>
    </xf>
    <xf numFmtId="164" fontId="3" fillId="2" borderId="20" xfId="0" applyNumberFormat="1" applyFont="1" applyFill="1" applyBorder="1" applyAlignment="1">
      <alignment horizontal="center"/>
    </xf>
    <xf numFmtId="164" fontId="3" fillId="2" borderId="46" xfId="0" applyNumberFormat="1" applyFont="1" applyFill="1" applyBorder="1" applyAlignment="1">
      <alignment horizontal="center"/>
    </xf>
    <xf numFmtId="164" fontId="3" fillId="2" borderId="51" xfId="0" applyNumberFormat="1" applyFont="1" applyFill="1" applyBorder="1" applyAlignment="1">
      <alignment horizontal="center"/>
    </xf>
    <xf numFmtId="164" fontId="3" fillId="5" borderId="51" xfId="0" applyNumberFormat="1" applyFont="1" applyFill="1" applyBorder="1" applyAlignment="1">
      <alignment horizontal="center"/>
    </xf>
    <xf numFmtId="164" fontId="3" fillId="2" borderId="47" xfId="0" applyNumberFormat="1" applyFont="1" applyFill="1" applyBorder="1" applyAlignment="1">
      <alignment horizontal="center"/>
    </xf>
    <xf numFmtId="164" fontId="3" fillId="5" borderId="14" xfId="0" applyNumberFormat="1" applyFont="1" applyFill="1" applyBorder="1" applyAlignment="1">
      <alignment horizontal="center"/>
    </xf>
    <xf numFmtId="164" fontId="3" fillId="2" borderId="45" xfId="0" applyNumberFormat="1" applyFont="1" applyFill="1" applyBorder="1" applyAlignment="1">
      <alignment horizontal="center"/>
    </xf>
    <xf numFmtId="0" fontId="19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54" xfId="0" applyFont="1" applyBorder="1" applyAlignment="1">
      <alignment horizontal="center" wrapText="1"/>
    </xf>
    <xf numFmtId="0" fontId="5" fillId="0" borderId="5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5" fillId="8" borderId="25" xfId="0" applyFont="1" applyFill="1" applyBorder="1" applyAlignment="1">
      <alignment horizontal="center" vertical="center" wrapText="1"/>
    </xf>
    <xf numFmtId="0" fontId="15" fillId="8" borderId="30" xfId="0" applyFont="1" applyFill="1" applyBorder="1" applyAlignment="1">
      <alignment horizontal="center" vertical="center" wrapText="1"/>
    </xf>
    <xf numFmtId="0" fontId="15" fillId="8" borderId="42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52" xfId="0" applyFont="1" applyFill="1" applyBorder="1" applyAlignment="1">
      <alignment horizontal="center" vertical="center" wrapText="1"/>
    </xf>
    <xf numFmtId="0" fontId="15" fillId="8" borderId="43" xfId="0" applyFont="1" applyFill="1" applyBorder="1" applyAlignment="1">
      <alignment horizontal="center" vertical="center"/>
    </xf>
    <xf numFmtId="0" fontId="15" fillId="8" borderId="30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14" fillId="0" borderId="53" xfId="0" applyFont="1" applyBorder="1" applyAlignment="1">
      <alignment horizontal="center"/>
    </xf>
    <xf numFmtId="0" fontId="5" fillId="0" borderId="39" xfId="0" applyFont="1" applyBorder="1" applyAlignment="1">
      <alignment horizontal="center" wrapText="1"/>
    </xf>
    <xf numFmtId="3" fontId="5" fillId="0" borderId="39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3" fontId="5" fillId="0" borderId="14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3" fontId="5" fillId="0" borderId="45" xfId="0" applyNumberFormat="1" applyFont="1" applyFill="1" applyBorder="1" applyAlignment="1">
      <alignment horizontal="center"/>
    </xf>
    <xf numFmtId="0" fontId="15" fillId="8" borderId="44" xfId="0" applyFont="1" applyFill="1" applyBorder="1" applyAlignment="1">
      <alignment horizontal="center" vertical="center" wrapText="1"/>
    </xf>
    <xf numFmtId="3" fontId="1" fillId="8" borderId="3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4" fillId="0" borderId="35" xfId="0" applyFont="1" applyBorder="1" applyAlignment="1">
      <alignment horizontal="center" wrapText="1"/>
    </xf>
    <xf numFmtId="0" fontId="14" fillId="0" borderId="34" xfId="0" applyFont="1" applyBorder="1" applyAlignment="1">
      <alignment horizontal="center" wrapText="1"/>
    </xf>
    <xf numFmtId="0" fontId="14" fillId="0" borderId="50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49" xfId="0" applyFont="1" applyBorder="1" applyAlignment="1">
      <alignment horizontal="center" wrapText="1"/>
    </xf>
    <xf numFmtId="0" fontId="15" fillId="8" borderId="41" xfId="0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wrapText="1"/>
    </xf>
    <xf numFmtId="0" fontId="15" fillId="8" borderId="9" xfId="0" applyFont="1" applyFill="1" applyBorder="1" applyAlignment="1">
      <alignment horizontal="center" wrapText="1"/>
    </xf>
    <xf numFmtId="164" fontId="1" fillId="8" borderId="30" xfId="0" applyNumberFormat="1" applyFont="1" applyFill="1" applyBorder="1" applyAlignment="1">
      <alignment horizontal="center" vertical="center"/>
    </xf>
    <xf numFmtId="1" fontId="1" fillId="8" borderId="3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4" fontId="5" fillId="0" borderId="2" xfId="0" applyNumberFormat="1" applyFont="1" applyBorder="1" applyAlignment="1">
      <alignment horizontal="center" wrapText="1"/>
    </xf>
    <xf numFmtId="0" fontId="19" fillId="0" borderId="34" xfId="0" applyFont="1" applyBorder="1" applyAlignment="1">
      <alignment horizontal="center" vertical="center" wrapText="1"/>
    </xf>
    <xf numFmtId="3" fontId="16" fillId="8" borderId="30" xfId="0" applyNumberFormat="1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wrapText="1"/>
    </xf>
    <xf numFmtId="164" fontId="14" fillId="5" borderId="36" xfId="0" applyNumberFormat="1" applyFont="1" applyFill="1" applyBorder="1" applyAlignment="1">
      <alignment horizontal="center" wrapText="1"/>
    </xf>
    <xf numFmtId="164" fontId="5" fillId="0" borderId="46" xfId="0" applyNumberFormat="1" applyFont="1" applyBorder="1" applyAlignment="1">
      <alignment horizontal="center" wrapText="1"/>
    </xf>
    <xf numFmtId="0" fontId="17" fillId="0" borderId="9" xfId="0" applyFont="1" applyBorder="1" applyAlignment="1">
      <alignment horizontal="center" vertical="top" wrapText="1"/>
    </xf>
    <xf numFmtId="22" fontId="0" fillId="0" borderId="0" xfId="0" applyNumberFormat="1"/>
    <xf numFmtId="0" fontId="1" fillId="8" borderId="41" xfId="0" applyFont="1" applyFill="1" applyBorder="1" applyAlignment="1">
      <alignment horizontal="center" vertical="center" wrapText="1"/>
    </xf>
    <xf numFmtId="164" fontId="1" fillId="8" borderId="25" xfId="0" applyNumberFormat="1" applyFont="1" applyFill="1" applyBorder="1" applyAlignment="1">
      <alignment horizontal="center" wrapText="1"/>
    </xf>
    <xf numFmtId="164" fontId="1" fillId="8" borderId="31" xfId="0" applyNumberFormat="1" applyFont="1" applyFill="1" applyBorder="1" applyAlignment="1">
      <alignment horizontal="center" wrapText="1"/>
    </xf>
    <xf numFmtId="10" fontId="3" fillId="2" borderId="46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textRotation="90" wrapText="1"/>
    </xf>
    <xf numFmtId="0" fontId="19" fillId="0" borderId="25" xfId="0" applyFont="1" applyBorder="1" applyAlignment="1">
      <alignment horizontal="center" vertical="center" textRotation="90" wrapText="1"/>
    </xf>
    <xf numFmtId="0" fontId="19" fillId="0" borderId="30" xfId="0" applyFont="1" applyBorder="1" applyAlignment="1">
      <alignment horizontal="center" vertical="center" textRotation="90" wrapText="1"/>
    </xf>
    <xf numFmtId="0" fontId="19" fillId="0" borderId="31" xfId="0" applyFont="1" applyBorder="1" applyAlignment="1">
      <alignment horizontal="center" vertical="center" textRotation="90" wrapText="1"/>
    </xf>
    <xf numFmtId="0" fontId="19" fillId="0" borderId="25" xfId="0" applyFont="1" applyFill="1" applyBorder="1" applyAlignment="1">
      <alignment horizontal="center" vertical="center" textRotation="90" wrapText="1"/>
    </xf>
    <xf numFmtId="0" fontId="10" fillId="2" borderId="30" xfId="0" applyFont="1" applyFill="1" applyBorder="1" applyAlignment="1">
      <alignment horizontal="center" vertical="center" textRotation="90" wrapText="1"/>
    </xf>
    <xf numFmtId="0" fontId="19" fillId="0" borderId="31" xfId="0" applyFont="1" applyFill="1" applyBorder="1" applyAlignment="1">
      <alignment horizontal="center" vertical="center" textRotation="90" wrapText="1"/>
    </xf>
    <xf numFmtId="0" fontId="19" fillId="0" borderId="42" xfId="0" applyFont="1" applyFill="1" applyBorder="1" applyAlignment="1">
      <alignment horizontal="center" vertical="center" textRotation="90" wrapText="1"/>
    </xf>
    <xf numFmtId="0" fontId="10" fillId="2" borderId="31" xfId="0" applyFont="1" applyFill="1" applyBorder="1" applyAlignment="1">
      <alignment horizontal="center" vertical="center" textRotation="90" wrapText="1"/>
    </xf>
    <xf numFmtId="0" fontId="19" fillId="0" borderId="17" xfId="0" applyFont="1" applyFill="1" applyBorder="1" applyAlignment="1">
      <alignment horizontal="center" vertical="center" textRotation="90" wrapText="1"/>
    </xf>
    <xf numFmtId="0" fontId="19" fillId="0" borderId="16" xfId="0" applyFont="1" applyBorder="1" applyAlignment="1">
      <alignment horizontal="center" vertical="center" textRotation="90" wrapText="1"/>
    </xf>
    <xf numFmtId="0" fontId="19" fillId="0" borderId="0" xfId="0" applyFont="1" applyFill="1" applyAlignment="1">
      <alignment horizontal="center" vertical="center" textRotation="90" wrapText="1"/>
    </xf>
    <xf numFmtId="0" fontId="19" fillId="0" borderId="0" xfId="0" applyFont="1" applyAlignment="1">
      <alignment horizontal="center" vertical="center" textRotation="90" wrapText="1"/>
    </xf>
    <xf numFmtId="0" fontId="10" fillId="0" borderId="40" xfId="0" applyFont="1" applyBorder="1" applyAlignment="1">
      <alignment horizontal="center" vertical="center" textRotation="90" wrapText="1"/>
    </xf>
    <xf numFmtId="0" fontId="19" fillId="0" borderId="23" xfId="0" applyFont="1" applyBorder="1" applyAlignment="1">
      <alignment horizontal="center" vertical="center" textRotation="90" wrapText="1"/>
    </xf>
    <xf numFmtId="0" fontId="19" fillId="0" borderId="24" xfId="0" applyFont="1" applyBorder="1" applyAlignment="1">
      <alignment horizontal="center" vertical="center" textRotation="90" wrapText="1"/>
    </xf>
    <xf numFmtId="0" fontId="19" fillId="0" borderId="32" xfId="0" applyFont="1" applyBorder="1" applyAlignment="1">
      <alignment horizontal="center" vertical="center" textRotation="90" wrapText="1"/>
    </xf>
    <xf numFmtId="0" fontId="19" fillId="0" borderId="23" xfId="0" applyFont="1" applyFill="1" applyBorder="1" applyAlignment="1">
      <alignment horizontal="center" vertical="center" textRotation="90" wrapText="1"/>
    </xf>
    <xf numFmtId="0" fontId="10" fillId="2" borderId="15" xfId="0" applyFont="1" applyFill="1" applyBorder="1" applyAlignment="1">
      <alignment horizontal="center" vertical="center" textRotation="90" wrapText="1"/>
    </xf>
    <xf numFmtId="0" fontId="19" fillId="0" borderId="0" xfId="0" applyFont="1" applyFill="1" applyAlignment="1">
      <alignment horizontal="center" vertical="center" textRotation="90"/>
    </xf>
    <xf numFmtId="0" fontId="19" fillId="0" borderId="0" xfId="0" applyFont="1" applyAlignment="1">
      <alignment horizontal="center" vertical="center" textRotation="90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textRotation="90" wrapText="1"/>
    </xf>
    <xf numFmtId="0" fontId="19" fillId="0" borderId="38" xfId="0" applyFont="1" applyFill="1" applyBorder="1" applyAlignment="1">
      <alignment horizontal="center" vertical="center" textRotation="90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 textRotation="90" wrapText="1"/>
    </xf>
    <xf numFmtId="0" fontId="19" fillId="0" borderId="18" xfId="0" applyFont="1" applyBorder="1" applyAlignment="1">
      <alignment horizontal="center" vertical="center" textRotation="90" wrapText="1"/>
    </xf>
    <xf numFmtId="0" fontId="19" fillId="0" borderId="19" xfId="0" applyFont="1" applyBorder="1" applyAlignment="1">
      <alignment horizontal="center" vertical="center" textRotation="90" wrapText="1"/>
    </xf>
    <xf numFmtId="0" fontId="19" fillId="0" borderId="20" xfId="0" applyFont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center" textRotation="90" wrapText="1"/>
    </xf>
    <xf numFmtId="0" fontId="19" fillId="0" borderId="24" xfId="0" applyFont="1" applyFill="1" applyBorder="1" applyAlignment="1">
      <alignment horizontal="center" vertical="center" textRotation="90" wrapText="1"/>
    </xf>
    <xf numFmtId="0" fontId="10" fillId="2" borderId="32" xfId="0" applyFont="1" applyFill="1" applyBorder="1" applyAlignment="1">
      <alignment horizontal="center" vertical="center" textRotation="90" wrapText="1"/>
    </xf>
    <xf numFmtId="0" fontId="5" fillId="0" borderId="0" xfId="0" applyFont="1"/>
    <xf numFmtId="164" fontId="15" fillId="8" borderId="31" xfId="0" applyNumberFormat="1" applyFont="1" applyFill="1" applyBorder="1" applyAlignment="1">
      <alignment horizontal="center" wrapText="1"/>
    </xf>
    <xf numFmtId="3" fontId="16" fillId="8" borderId="30" xfId="0" applyNumberFormat="1" applyFont="1" applyFill="1" applyBorder="1" applyAlignment="1">
      <alignment horizontal="center" wrapText="1"/>
    </xf>
    <xf numFmtId="3" fontId="10" fillId="8" borderId="3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44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top" wrapText="1"/>
    </xf>
    <xf numFmtId="0" fontId="17" fillId="4" borderId="4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44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Diabetic Population Q3 2017 = 321,202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0'!$A$60</c:f>
              <c:strCache>
                <c:ptCount val="1"/>
                <c:pt idx="0">
                  <c:v>Total Diabetic Population Q3 2017 = 321,202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8.2459810025247049E-2"/>
                  <c:y val="-0.13233309531651555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039554266243548E-3"/>
                  <c:y val="2.948725671586141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Statistics KPI 0'!$B$59:$E$59</c:f>
              <c:strCache>
                <c:ptCount val="4"/>
                <c:pt idx="0">
                  <c:v>Eligible Pop = 276,139</c:v>
                </c:pt>
                <c:pt idx="1">
                  <c:v>Temp Suspended = 23,917</c:v>
                </c:pt>
                <c:pt idx="2">
                  <c:v>Permanently Suspended = 24,925</c:v>
                </c:pt>
                <c:pt idx="3">
                  <c:v>Temporarily Unavailable = 3,777</c:v>
                </c:pt>
              </c:strCache>
            </c:strRef>
          </c:cat>
          <c:val>
            <c:numRef>
              <c:f>'Summary Statistics KPI 0'!$B$60:$E$60</c:f>
              <c:numCache>
                <c:formatCode>#,##0</c:formatCode>
                <c:ptCount val="4"/>
                <c:pt idx="0">
                  <c:v>276139</c:v>
                </c:pt>
                <c:pt idx="1">
                  <c:v>23915</c:v>
                </c:pt>
                <c:pt idx="2">
                  <c:v>24925</c:v>
                </c:pt>
                <c:pt idx="3">
                  <c:v>3777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57096026154625357"/>
          <c:y val="0.15655752047387519"/>
          <c:w val="0.41500465073444975"/>
          <c:h val="0.43957488920442739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Eligible Population Q3</a:t>
            </a:r>
            <a:r>
              <a:rPr lang="en-US" baseline="0"/>
              <a:t> </a:t>
            </a:r>
            <a:r>
              <a:rPr lang="en-US"/>
              <a:t>2017 = 276,139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0'!$A$63</c:f>
              <c:strCache>
                <c:ptCount val="1"/>
                <c:pt idx="0">
                  <c:v>Eligible Population Q3 2017= 276,139</c:v>
                </c:pt>
              </c:strCache>
            </c:strRef>
          </c:tx>
          <c:explosion val="24"/>
          <c:dPt>
            <c:idx val="0"/>
            <c:bubble3D val="0"/>
            <c:spPr>
              <a:solidFill>
                <a:srgbClr val="00B050"/>
              </a:solidFill>
            </c:spPr>
          </c:dPt>
          <c:cat>
            <c:strRef>
              <c:f>'Summary Statistics KPI 0'!$B$62:$D$62</c:f>
              <c:strCache>
                <c:ptCount val="2"/>
                <c:pt idx="0">
                  <c:v>Attended = 157,942 (57.2%)</c:v>
                </c:pt>
                <c:pt idx="1">
                  <c:v>Not yet attended = 118,197 (42.8%) </c:v>
                </c:pt>
              </c:strCache>
            </c:strRef>
          </c:cat>
          <c:val>
            <c:numRef>
              <c:f>'Summary Statistics KPI 0'!$B$63:$D$63</c:f>
              <c:numCache>
                <c:formatCode>#,##0</c:formatCode>
                <c:ptCount val="3"/>
                <c:pt idx="0">
                  <c:v>157942</c:v>
                </c:pt>
                <c:pt idx="1">
                  <c:v>118197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8908895424216456"/>
          <c:y val="0.20114395536623494"/>
          <c:w val="0.39714168259088245"/>
          <c:h val="0.19871319363768131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25</xdr:row>
      <xdr:rowOff>9525</xdr:rowOff>
    </xdr:from>
    <xdr:to>
      <xdr:col>5</xdr:col>
      <xdr:colOff>714375</xdr:colOff>
      <xdr:row>47</xdr:row>
      <xdr:rowOff>95250</xdr:rowOff>
    </xdr:to>
    <xdr:graphicFrame macro="">
      <xdr:nvGraphicFramePr>
        <xdr:cNvPr id="23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904704</xdr:colOff>
      <xdr:row>25</xdr:row>
      <xdr:rowOff>0</xdr:rowOff>
    </xdr:from>
    <xdr:to>
      <xdr:col>13</xdr:col>
      <xdr:colOff>85554</xdr:colOff>
      <xdr:row>47</xdr:row>
      <xdr:rowOff>85725</xdr:rowOff>
    </xdr:to>
    <xdr:graphicFrame macro="">
      <xdr:nvGraphicFramePr>
        <xdr:cNvPr id="230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603403</xdr:colOff>
      <xdr:row>34</xdr:row>
      <xdr:rowOff>119729</xdr:rowOff>
    </xdr:from>
    <xdr:to>
      <xdr:col>7</xdr:col>
      <xdr:colOff>651028</xdr:colOff>
      <xdr:row>37</xdr:row>
      <xdr:rowOff>77763</xdr:rowOff>
    </xdr:to>
    <xdr:sp macro="" textlink="">
      <xdr:nvSpPr>
        <xdr:cNvPr id="7" name="TextBox 1"/>
        <xdr:cNvSpPr txBox="1"/>
      </xdr:nvSpPr>
      <xdr:spPr>
        <a:xfrm>
          <a:off x="6882283" y="8021669"/>
          <a:ext cx="977265" cy="46095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800"/>
            <a:t>42.8%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0.40237</cdr:x>
      <cdr:y>0.58949</cdr:y>
    </cdr:from>
    <cdr:to>
      <cdr:x>0.57141</cdr:x>
      <cdr:y>0.72798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6552" y="2125806"/>
          <a:ext cx="956403" cy="499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GB" sz="1800"/>
            <a:t>57.2%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80" zoomScaleNormal="80" workbookViewId="0">
      <selection activeCell="C22" sqref="C22"/>
    </sheetView>
  </sheetViews>
  <sheetFormatPr defaultRowHeight="12.5" x14ac:dyDescent="0.25"/>
  <cols>
    <col min="1" max="1" width="23.6328125" customWidth="1"/>
    <col min="2" max="4" width="13.54296875" style="22" customWidth="1"/>
    <col min="5" max="5" width="13.54296875" style="21" customWidth="1"/>
    <col min="6" max="8" width="13.54296875" style="22" customWidth="1"/>
    <col min="9" max="9" width="13.54296875" style="21" customWidth="1"/>
    <col min="10" max="10" width="13.54296875" style="22" customWidth="1"/>
  </cols>
  <sheetData>
    <row r="1" spans="1:10" s="61" customFormat="1" ht="14" x14ac:dyDescent="0.3">
      <c r="A1" s="61" t="s">
        <v>109</v>
      </c>
      <c r="B1" s="62"/>
      <c r="C1" s="62"/>
      <c r="D1" s="62"/>
      <c r="E1" s="63"/>
      <c r="F1" s="62"/>
      <c r="G1" s="62"/>
      <c r="H1" s="62"/>
      <c r="I1" s="63"/>
      <c r="J1" s="62"/>
    </row>
    <row r="2" spans="1:10" ht="30" customHeight="1" x14ac:dyDescent="0.3">
      <c r="A2" s="65" t="s">
        <v>1169</v>
      </c>
      <c r="B2" s="64"/>
      <c r="C2" s="64"/>
      <c r="D2" s="64"/>
      <c r="E2" s="34"/>
      <c r="F2" s="34"/>
      <c r="G2" s="34"/>
      <c r="H2" s="34"/>
      <c r="I2" s="34"/>
      <c r="J2" s="34"/>
    </row>
    <row r="3" spans="1:10" ht="30" customHeight="1" thickBot="1" x14ac:dyDescent="0.35">
      <c r="A3" s="64"/>
      <c r="B3" s="64"/>
      <c r="C3" s="64"/>
      <c r="D3" s="64"/>
      <c r="E3" s="34"/>
      <c r="F3" s="34"/>
      <c r="G3" s="34"/>
      <c r="H3" s="34"/>
      <c r="I3" s="34"/>
      <c r="J3" s="34"/>
    </row>
    <row r="4" spans="1:10" ht="29.25" customHeight="1" x14ac:dyDescent="0.3">
      <c r="A4" s="22"/>
      <c r="C4" s="219" t="s">
        <v>86</v>
      </c>
      <c r="D4" s="220"/>
      <c r="E4" s="220"/>
      <c r="F4" s="220"/>
      <c r="G4" s="221"/>
      <c r="H4" s="34"/>
      <c r="I4" s="34"/>
      <c r="J4" s="34"/>
    </row>
    <row r="5" spans="1:10" ht="54.75" customHeight="1" x14ac:dyDescent="0.3">
      <c r="A5" s="22"/>
      <c r="C5" s="27" t="s">
        <v>1</v>
      </c>
      <c r="D5" s="28" t="s">
        <v>9</v>
      </c>
      <c r="E5" s="28" t="s">
        <v>14</v>
      </c>
      <c r="F5" s="28" t="s">
        <v>10</v>
      </c>
      <c r="G5" s="54" t="s">
        <v>11</v>
      </c>
      <c r="H5" s="34"/>
      <c r="I5" s="34"/>
      <c r="J5" s="34"/>
    </row>
    <row r="6" spans="1:10" ht="29.25" customHeight="1" thickBot="1" x14ac:dyDescent="0.35">
      <c r="A6" s="39"/>
      <c r="B6" s="40"/>
      <c r="C6" s="37">
        <f>'Data Sheet'!F20</f>
        <v>321202</v>
      </c>
      <c r="D6" s="38">
        <f>'Data Sheet'!F35</f>
        <v>23915</v>
      </c>
      <c r="E6" s="38">
        <f>'Data Sheet'!F50</f>
        <v>24925</v>
      </c>
      <c r="F6" s="38">
        <f>'Data Sheet'!F65</f>
        <v>3777</v>
      </c>
      <c r="G6" s="55">
        <f>'Data Sheet'!F80</f>
        <v>276139</v>
      </c>
      <c r="H6" s="34"/>
      <c r="I6" s="34"/>
      <c r="J6" s="34"/>
    </row>
    <row r="7" spans="1:10" ht="29.25" hidden="1" customHeight="1" x14ac:dyDescent="0.3">
      <c r="A7" s="41"/>
      <c r="B7" s="40"/>
      <c r="C7" s="29">
        <v>252534</v>
      </c>
      <c r="D7" s="30">
        <v>24796</v>
      </c>
      <c r="E7" s="30">
        <v>13385</v>
      </c>
      <c r="F7" s="30">
        <v>4229</v>
      </c>
      <c r="G7" s="31">
        <v>218582</v>
      </c>
      <c r="H7" s="34"/>
      <c r="I7" s="34"/>
      <c r="J7" s="34"/>
    </row>
    <row r="8" spans="1:10" ht="30.75" customHeight="1" thickBot="1" x14ac:dyDescent="0.3">
      <c r="B8" s="25"/>
      <c r="C8" s="25"/>
      <c r="D8" s="25"/>
      <c r="E8" s="26"/>
      <c r="F8" s="25"/>
      <c r="G8" s="25"/>
      <c r="H8" s="25"/>
      <c r="I8" s="26"/>
      <c r="J8" s="25"/>
    </row>
    <row r="9" spans="1:10" ht="87" customHeight="1" thickBot="1" x14ac:dyDescent="0.3">
      <c r="A9" s="32" t="s">
        <v>13</v>
      </c>
      <c r="B9" s="49" t="s">
        <v>1</v>
      </c>
      <c r="C9" s="49" t="s">
        <v>9</v>
      </c>
      <c r="D9" s="50" t="s">
        <v>47</v>
      </c>
      <c r="E9" s="51" t="s">
        <v>14</v>
      </c>
      <c r="F9" s="50" t="s">
        <v>48</v>
      </c>
      <c r="G9" s="49" t="s">
        <v>10</v>
      </c>
      <c r="H9" s="50" t="s">
        <v>49</v>
      </c>
      <c r="I9" s="52" t="s">
        <v>11</v>
      </c>
      <c r="J9" s="53" t="s">
        <v>50</v>
      </c>
    </row>
    <row r="10" spans="1:10" ht="13.5" thickBot="1" x14ac:dyDescent="0.35">
      <c r="A10" s="48" t="s">
        <v>15</v>
      </c>
      <c r="B10" s="171">
        <f>'Data Sheet'!F6</f>
        <v>25874</v>
      </c>
      <c r="C10" s="169">
        <f>'Data Sheet'!F21</f>
        <v>1704</v>
      </c>
      <c r="D10" s="95">
        <f t="shared" ref="D10:D23" si="0">C10/B10</f>
        <v>6.5857617685707665E-2</v>
      </c>
      <c r="E10" s="169">
        <f>'Data Sheet'!F36</f>
        <v>2183</v>
      </c>
      <c r="F10" s="95">
        <f t="shared" ref="F10:F24" si="1">E10/B10</f>
        <v>8.4370410450645431E-2</v>
      </c>
      <c r="G10" s="169">
        <f>'Data Sheet'!F51</f>
        <v>12</v>
      </c>
      <c r="H10" s="95">
        <f t="shared" ref="H10:H24" si="2">G10/B10</f>
        <v>4.6378604004019479E-4</v>
      </c>
      <c r="I10" s="169">
        <f>'Data Sheet'!F81</f>
        <v>21999</v>
      </c>
      <c r="J10" s="96">
        <f t="shared" ref="J10:J24" si="3">I10/B10</f>
        <v>0.85023575790368711</v>
      </c>
    </row>
    <row r="11" spans="1:10" ht="13.5" thickBot="1" x14ac:dyDescent="0.35">
      <c r="A11" s="44" t="s">
        <v>2</v>
      </c>
      <c r="B11" s="171">
        <f>'Data Sheet'!F7</f>
        <v>8269</v>
      </c>
      <c r="C11" s="169">
        <f>'Data Sheet'!F22</f>
        <v>619</v>
      </c>
      <c r="D11" s="97">
        <f t="shared" si="0"/>
        <v>7.4857903011246826E-2</v>
      </c>
      <c r="E11" s="169">
        <f>'Data Sheet'!F37</f>
        <v>1486</v>
      </c>
      <c r="F11" s="97">
        <f t="shared" ref="F11:F16" si="4">E11/B11</f>
        <v>0.17970734066997218</v>
      </c>
      <c r="G11" s="169">
        <f>'Data Sheet'!F52</f>
        <v>17</v>
      </c>
      <c r="H11" s="97">
        <f t="shared" ref="H11:H23" si="5">G11/B11</f>
        <v>2.0558713266416737E-3</v>
      </c>
      <c r="I11" s="169">
        <f>'Data Sheet'!F82</f>
        <v>6181</v>
      </c>
      <c r="J11" s="98">
        <f t="shared" ref="J11:J23" si="6">I11/B11</f>
        <v>0.74749062764542262</v>
      </c>
    </row>
    <row r="12" spans="1:10" ht="14.25" customHeight="1" thickBot="1" x14ac:dyDescent="0.35">
      <c r="A12" s="44" t="s">
        <v>1159</v>
      </c>
      <c r="B12" s="171">
        <f>'Data Sheet'!F18</f>
        <v>10435</v>
      </c>
      <c r="C12" s="169">
        <f>'Data Sheet'!F33</f>
        <v>1137</v>
      </c>
      <c r="D12" s="97">
        <f t="shared" si="0"/>
        <v>0.10896022999520844</v>
      </c>
      <c r="E12" s="169">
        <f>'Data Sheet'!F48</f>
        <v>980</v>
      </c>
      <c r="F12" s="97">
        <f t="shared" si="4"/>
        <v>9.3914710110206037E-2</v>
      </c>
      <c r="G12" s="169">
        <f>'Data Sheet'!F63</f>
        <v>262</v>
      </c>
      <c r="H12" s="97">
        <f t="shared" si="5"/>
        <v>2.5107810253953044E-2</v>
      </c>
      <c r="I12" s="169">
        <f>'Data Sheet'!F93</f>
        <v>8580</v>
      </c>
      <c r="J12" s="98">
        <f t="shared" si="6"/>
        <v>0.82223287014853852</v>
      </c>
    </row>
    <row r="13" spans="1:10" ht="13.5" thickBot="1" x14ac:dyDescent="0.35">
      <c r="A13" s="45" t="s">
        <v>3</v>
      </c>
      <c r="B13" s="171">
        <f>'Data Sheet'!F8</f>
        <v>22575</v>
      </c>
      <c r="C13" s="169">
        <f>'Data Sheet'!F23</f>
        <v>1824</v>
      </c>
      <c r="D13" s="97">
        <f t="shared" si="0"/>
        <v>8.0797342192691024E-2</v>
      </c>
      <c r="E13" s="169">
        <f>'Data Sheet'!F38</f>
        <v>1182</v>
      </c>
      <c r="F13" s="97">
        <f t="shared" si="4"/>
        <v>5.2358803986710965E-2</v>
      </c>
      <c r="G13" s="169">
        <f>'Data Sheet'!F53</f>
        <v>109</v>
      </c>
      <c r="H13" s="97">
        <f t="shared" si="5"/>
        <v>4.8283499446290148E-3</v>
      </c>
      <c r="I13" s="169">
        <f>'Data Sheet'!F83</f>
        <v>19678</v>
      </c>
      <c r="J13" s="98">
        <f t="shared" si="6"/>
        <v>0.87167220376522703</v>
      </c>
    </row>
    <row r="14" spans="1:10" ht="13.5" thickBot="1" x14ac:dyDescent="0.35">
      <c r="A14" s="44" t="s">
        <v>1158</v>
      </c>
      <c r="B14" s="171">
        <f>'Data Sheet'!F16</f>
        <v>17902</v>
      </c>
      <c r="C14" s="169">
        <f>'Data Sheet'!F31</f>
        <v>1085</v>
      </c>
      <c r="D14" s="97">
        <f t="shared" si="0"/>
        <v>6.0607753323650988E-2</v>
      </c>
      <c r="E14" s="169">
        <f>'Data Sheet'!F46</f>
        <v>710</v>
      </c>
      <c r="F14" s="97">
        <f t="shared" si="4"/>
        <v>3.9660373142665621E-2</v>
      </c>
      <c r="G14" s="169">
        <f>'Data Sheet'!F61</f>
        <v>384</v>
      </c>
      <c r="H14" s="97">
        <f t="shared" si="5"/>
        <v>2.1450117305329013E-2</v>
      </c>
      <c r="I14" s="169">
        <f>'Data Sheet'!F91</f>
        <v>16491</v>
      </c>
      <c r="J14" s="98">
        <f t="shared" si="6"/>
        <v>0.92118199083901242</v>
      </c>
    </row>
    <row r="15" spans="1:10" s="8" customFormat="1" ht="13.5" thickBot="1" x14ac:dyDescent="0.35">
      <c r="A15" s="44" t="s">
        <v>1157</v>
      </c>
      <c r="B15" s="171">
        <f>'Data Sheet'!F12</f>
        <v>31970</v>
      </c>
      <c r="C15" s="169">
        <f>'Data Sheet'!F27</f>
        <v>1270</v>
      </c>
      <c r="D15" s="99">
        <f t="shared" si="0"/>
        <v>3.9724741945573974E-2</v>
      </c>
      <c r="E15" s="169">
        <f>'Data Sheet'!F42</f>
        <v>3220</v>
      </c>
      <c r="F15" s="97">
        <f t="shared" si="4"/>
        <v>0.10071942446043165</v>
      </c>
      <c r="G15" s="169">
        <f>'Data Sheet'!F57</f>
        <v>244</v>
      </c>
      <c r="H15" s="97">
        <f t="shared" si="5"/>
        <v>7.6321551454488585E-3</v>
      </c>
      <c r="I15" s="169">
        <f>'Data Sheet'!F87</f>
        <v>27724</v>
      </c>
      <c r="J15" s="98">
        <f t="shared" si="6"/>
        <v>0.86718798873944325</v>
      </c>
    </row>
    <row r="16" spans="1:10" ht="13.5" thickBot="1" x14ac:dyDescent="0.35">
      <c r="A16" s="44" t="s">
        <v>1161</v>
      </c>
      <c r="B16" s="171">
        <f>'Data Sheet'!F9</f>
        <v>67909</v>
      </c>
      <c r="C16" s="169">
        <f>'Data Sheet'!F24</f>
        <v>6463</v>
      </c>
      <c r="D16" s="97">
        <f t="shared" si="0"/>
        <v>9.5171479479892213E-2</v>
      </c>
      <c r="E16" s="169">
        <f>'Data Sheet'!F39</f>
        <v>3673</v>
      </c>
      <c r="F16" s="97">
        <f t="shared" si="4"/>
        <v>5.4087087131308074E-2</v>
      </c>
      <c r="G16" s="169">
        <f>'Data Sheet'!F54</f>
        <v>1567</v>
      </c>
      <c r="H16" s="97">
        <f t="shared" si="5"/>
        <v>2.3074997423021985E-2</v>
      </c>
      <c r="I16" s="169">
        <f>'Data Sheet'!F84</f>
        <v>59340</v>
      </c>
      <c r="J16" s="98">
        <f t="shared" si="6"/>
        <v>0.8738164308118217</v>
      </c>
    </row>
    <row r="17" spans="1:10" ht="13.5" thickBot="1" x14ac:dyDescent="0.35">
      <c r="A17" s="44" t="s">
        <v>4</v>
      </c>
      <c r="B17" s="171">
        <f>'Data Sheet'!F10</f>
        <v>18924</v>
      </c>
      <c r="C17" s="169">
        <f>'Data Sheet'!F25</f>
        <v>1385</v>
      </c>
      <c r="D17" s="97">
        <f t="shared" si="0"/>
        <v>7.3187486789262318E-2</v>
      </c>
      <c r="E17" s="169">
        <f>'Data Sheet'!F40</f>
        <v>1417</v>
      </c>
      <c r="F17" s="97">
        <f>E26/B17</f>
        <v>0</v>
      </c>
      <c r="G17" s="169">
        <f>'Data Sheet'!F55</f>
        <v>366</v>
      </c>
      <c r="H17" s="97">
        <f t="shared" si="5"/>
        <v>1.9340519974635383E-2</v>
      </c>
      <c r="I17" s="169">
        <f>'Data Sheet'!F85</f>
        <v>16488</v>
      </c>
      <c r="J17" s="98">
        <f t="shared" si="6"/>
        <v>0.8712745719720989</v>
      </c>
    </row>
    <row r="18" spans="1:10" ht="13.5" thickBot="1" x14ac:dyDescent="0.35">
      <c r="A18" s="46" t="s">
        <v>5</v>
      </c>
      <c r="B18" s="171">
        <f>'Data Sheet'!F11</f>
        <v>40902</v>
      </c>
      <c r="C18" s="169">
        <f>'Data Sheet'!F26</f>
        <v>3179</v>
      </c>
      <c r="D18" s="99">
        <f t="shared" si="0"/>
        <v>7.7722360764754778E-2</v>
      </c>
      <c r="E18" s="169">
        <f>'Data Sheet'!F41</f>
        <v>2405</v>
      </c>
      <c r="F18" s="99">
        <f t="shared" ref="F18:F23" si="7">E18/B18</f>
        <v>5.8799080729548675E-2</v>
      </c>
      <c r="G18" s="169">
        <f>'Data Sheet'!F56</f>
        <v>426</v>
      </c>
      <c r="H18" s="99">
        <f t="shared" si="5"/>
        <v>1.0415138624028165E-2</v>
      </c>
      <c r="I18" s="169">
        <f>'Data Sheet'!F86</f>
        <v>35744</v>
      </c>
      <c r="J18" s="100">
        <f t="shared" si="6"/>
        <v>0.87389369712972476</v>
      </c>
    </row>
    <row r="19" spans="1:10" ht="13.5" thickBot="1" x14ac:dyDescent="0.35">
      <c r="A19" s="44" t="s">
        <v>6</v>
      </c>
      <c r="B19" s="171">
        <f>'Data Sheet'!F14</f>
        <v>46991</v>
      </c>
      <c r="C19" s="169">
        <f>'Data Sheet'!F29</f>
        <v>2894</v>
      </c>
      <c r="D19" s="97">
        <f t="shared" si="0"/>
        <v>6.1586261198952989E-2</v>
      </c>
      <c r="E19" s="169">
        <f>'Data Sheet'!F44</f>
        <v>5440</v>
      </c>
      <c r="F19" s="97">
        <f t="shared" si="7"/>
        <v>0.11576684897107957</v>
      </c>
      <c r="G19" s="169">
        <f>'Data Sheet'!F59</f>
        <v>185</v>
      </c>
      <c r="H19" s="97">
        <f t="shared" si="5"/>
        <v>3.9369240918473748E-3</v>
      </c>
      <c r="I19" s="169">
        <f>'Data Sheet'!F89</f>
        <v>38842</v>
      </c>
      <c r="J19" s="98">
        <f t="shared" si="6"/>
        <v>0.82658381392181479</v>
      </c>
    </row>
    <row r="20" spans="1:10" ht="13.5" thickBot="1" x14ac:dyDescent="0.35">
      <c r="A20" s="44" t="s">
        <v>7</v>
      </c>
      <c r="B20" s="171">
        <f>'Data Sheet'!F13</f>
        <v>1290</v>
      </c>
      <c r="C20" s="169">
        <f>'Data Sheet'!F28</f>
        <v>85</v>
      </c>
      <c r="D20" s="97">
        <f t="shared" si="0"/>
        <v>6.589147286821706E-2</v>
      </c>
      <c r="E20" s="169">
        <f>'Data Sheet'!F43</f>
        <v>107</v>
      </c>
      <c r="F20" s="97">
        <f t="shared" si="7"/>
        <v>8.2945736434108533E-2</v>
      </c>
      <c r="G20" s="169">
        <f>'Data Sheet'!F58</f>
        <v>15</v>
      </c>
      <c r="H20" s="97">
        <f t="shared" si="5"/>
        <v>1.1627906976744186E-2</v>
      </c>
      <c r="I20" s="169">
        <f>'Data Sheet'!F88</f>
        <v>1113</v>
      </c>
      <c r="J20" s="98">
        <f t="shared" si="6"/>
        <v>0.86279069767441863</v>
      </c>
    </row>
    <row r="21" spans="1:10" ht="13.5" thickBot="1" x14ac:dyDescent="0.35">
      <c r="A21" s="44" t="s">
        <v>1160</v>
      </c>
      <c r="B21" s="171">
        <f>'Data Sheet'!F19</f>
        <v>1227</v>
      </c>
      <c r="C21" s="169">
        <f>'Data Sheet'!F34</f>
        <v>108</v>
      </c>
      <c r="D21" s="97">
        <f t="shared" si="0"/>
        <v>8.8019559902200492E-2</v>
      </c>
      <c r="E21" s="169">
        <f>'Data Sheet'!F49</f>
        <v>90</v>
      </c>
      <c r="F21" s="97">
        <f t="shared" si="7"/>
        <v>7.3349633251833746E-2</v>
      </c>
      <c r="G21" s="169">
        <f>'Data Sheet'!F64</f>
        <v>37</v>
      </c>
      <c r="H21" s="97">
        <f t="shared" si="5"/>
        <v>3.0154849225753871E-2</v>
      </c>
      <c r="I21" s="169">
        <f>'Data Sheet'!F94</f>
        <v>1066</v>
      </c>
      <c r="J21" s="98">
        <f t="shared" si="6"/>
        <v>0.86878565607171965</v>
      </c>
    </row>
    <row r="22" spans="1:10" ht="13.5" thickBot="1" x14ac:dyDescent="0.35">
      <c r="A22" s="44" t="s">
        <v>8</v>
      </c>
      <c r="B22" s="171">
        <f>'Data Sheet'!F15</f>
        <v>25366</v>
      </c>
      <c r="C22" s="169">
        <f>'Data Sheet'!F30</f>
        <v>1997</v>
      </c>
      <c r="D22" s="97">
        <f t="shared" si="0"/>
        <v>7.8727430418670655E-2</v>
      </c>
      <c r="E22" s="169">
        <f>'Data Sheet'!F45</f>
        <v>1922</v>
      </c>
      <c r="F22" s="97">
        <f t="shared" si="7"/>
        <v>7.577071670740361E-2</v>
      </c>
      <c r="G22" s="169">
        <f>'Data Sheet'!F60</f>
        <v>132</v>
      </c>
      <c r="H22" s="97">
        <f t="shared" si="5"/>
        <v>5.2038161318300087E-3</v>
      </c>
      <c r="I22" s="169">
        <f>'Data Sheet'!F90</f>
        <v>21579</v>
      </c>
      <c r="J22" s="98">
        <f t="shared" si="6"/>
        <v>0.85070566900575573</v>
      </c>
    </row>
    <row r="23" spans="1:10" ht="13.5" thickBot="1" x14ac:dyDescent="0.35">
      <c r="A23" s="47" t="s">
        <v>16</v>
      </c>
      <c r="B23" s="171">
        <f>'Data Sheet'!F17</f>
        <v>1568</v>
      </c>
      <c r="C23" s="169">
        <f>'Data Sheet'!F32</f>
        <v>165</v>
      </c>
      <c r="D23" s="101">
        <f t="shared" si="0"/>
        <v>0.10522959183673469</v>
      </c>
      <c r="E23" s="169">
        <f>'Data Sheet'!F47</f>
        <v>110</v>
      </c>
      <c r="F23" s="101">
        <f t="shared" si="7"/>
        <v>7.0153061224489791E-2</v>
      </c>
      <c r="G23" s="169">
        <f>'Data Sheet'!F62</f>
        <v>21</v>
      </c>
      <c r="H23" s="101">
        <f t="shared" si="5"/>
        <v>1.3392857142857142E-2</v>
      </c>
      <c r="I23" s="169">
        <f>'Data Sheet'!F92</f>
        <v>1314</v>
      </c>
      <c r="J23" s="102">
        <f t="shared" si="6"/>
        <v>0.83801020408163263</v>
      </c>
    </row>
    <row r="24" spans="1:10" s="59" customFormat="1" ht="13.5" thickBot="1" x14ac:dyDescent="0.35">
      <c r="A24" s="57" t="s">
        <v>54</v>
      </c>
      <c r="B24" s="217">
        <f>C6</f>
        <v>321202</v>
      </c>
      <c r="C24" s="218">
        <f>D6</f>
        <v>23915</v>
      </c>
      <c r="D24" s="103">
        <f t="shared" ref="D24" si="8">C24/B24</f>
        <v>7.4454704516161166E-2</v>
      </c>
      <c r="E24" s="170">
        <f>(E6)</f>
        <v>24925</v>
      </c>
      <c r="F24" s="103">
        <f t="shared" si="1"/>
        <v>7.7599143218286315E-2</v>
      </c>
      <c r="G24" s="170">
        <f>F6</f>
        <v>3777</v>
      </c>
      <c r="H24" s="103">
        <f t="shared" si="2"/>
        <v>1.1758955423689765E-2</v>
      </c>
      <c r="I24" s="170">
        <f>(G6)</f>
        <v>276139</v>
      </c>
      <c r="J24" s="104">
        <f t="shared" si="3"/>
        <v>0.85970510768924224</v>
      </c>
    </row>
    <row r="25" spans="1:10" x14ac:dyDescent="0.25">
      <c r="D25" s="33"/>
      <c r="E25" s="33"/>
      <c r="F25" s="33"/>
      <c r="G25" s="33"/>
      <c r="H25" s="33"/>
      <c r="I25" s="56"/>
    </row>
    <row r="29" spans="1:10" ht="12.75" hidden="1" customHeight="1" x14ac:dyDescent="0.25"/>
    <row r="30" spans="1:10" x14ac:dyDescent="0.25">
      <c r="G30" s="71"/>
    </row>
    <row r="31" spans="1:10" x14ac:dyDescent="0.25">
      <c r="G31" s="71"/>
    </row>
    <row r="35" spans="10:10" x14ac:dyDescent="0.25">
      <c r="J35" s="21"/>
    </row>
    <row r="59" spans="1:6" x14ac:dyDescent="0.25">
      <c r="A59" s="71"/>
      <c r="B59" s="71" t="s">
        <v>1152</v>
      </c>
      <c r="C59" s="71" t="s">
        <v>1168</v>
      </c>
      <c r="D59" s="71" t="s">
        <v>1153</v>
      </c>
      <c r="E59" s="71" t="s">
        <v>1154</v>
      </c>
      <c r="F59" s="71"/>
    </row>
    <row r="60" spans="1:6" ht="21" x14ac:dyDescent="0.25">
      <c r="A60" s="72" t="s">
        <v>1151</v>
      </c>
      <c r="B60" s="73">
        <f>(I24)</f>
        <v>276139</v>
      </c>
      <c r="C60" s="73">
        <f>(C24)</f>
        <v>23915</v>
      </c>
      <c r="D60" s="73">
        <f>(E24)</f>
        <v>24925</v>
      </c>
      <c r="E60" s="73">
        <f>(G24)</f>
        <v>3777</v>
      </c>
      <c r="F60" s="71"/>
    </row>
    <row r="61" spans="1:6" x14ac:dyDescent="0.25">
      <c r="A61" s="75"/>
      <c r="B61" s="76"/>
      <c r="C61" s="76"/>
      <c r="D61" s="76"/>
      <c r="E61" s="77"/>
      <c r="F61" s="76"/>
    </row>
    <row r="62" spans="1:6" x14ac:dyDescent="0.25">
      <c r="A62" s="71"/>
      <c r="B62" s="71" t="s">
        <v>1163</v>
      </c>
      <c r="C62" s="71" t="s">
        <v>1164</v>
      </c>
      <c r="D62" s="71"/>
      <c r="E62" s="77"/>
      <c r="F62" s="76"/>
    </row>
    <row r="63" spans="1:6" x14ac:dyDescent="0.25">
      <c r="A63" s="71" t="s">
        <v>1155</v>
      </c>
      <c r="B63" s="74">
        <f>'Screening uptake KPIs 1-7'!L18</f>
        <v>157942</v>
      </c>
      <c r="C63" s="74">
        <f>(I24-'Screening uptake KPIs 1-7'!L18)</f>
        <v>118197</v>
      </c>
      <c r="D63" s="71"/>
      <c r="E63" s="77"/>
      <c r="F63" s="76"/>
    </row>
  </sheetData>
  <sortState ref="A11:J23">
    <sortCondition ref="A11:A23"/>
  </sortState>
  <mergeCells count="1">
    <mergeCell ref="C4:G4"/>
  </mergeCells>
  <phoneticPr fontId="2" type="noConversion"/>
  <printOptions horizontalCentered="1"/>
  <pageMargins left="0.55118110236220474" right="0.39370078740157483" top="0.39370078740157483" bottom="0.82677165354330717" header="0" footer="0.47244094488188981"/>
  <pageSetup paperSize="9" scale="63" orientation="landscape" r:id="rId1"/>
  <headerFooter alignWithMargins="0">
    <oddHeader xml:space="preserve">&amp;C
</oddHeader>
    <oddFooter>&amp;R&amp;A</oddFooter>
  </headerFooter>
  <ignoredErrors>
    <ignoredError sqref="D24 F24 H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28"/>
  <sheetViews>
    <sheetView topLeftCell="J5" zoomScale="75" zoomScaleNormal="75" workbookViewId="0">
      <selection activeCell="T18" sqref="T18"/>
    </sheetView>
  </sheetViews>
  <sheetFormatPr defaultRowHeight="12.5" x14ac:dyDescent="0.25"/>
  <cols>
    <col min="1" max="1" width="23.453125" customWidth="1"/>
    <col min="2" max="6" width="8" customWidth="1"/>
    <col min="7" max="8" width="22.36328125" customWidth="1"/>
    <col min="9" max="10" width="9.54296875" customWidth="1"/>
    <col min="11" max="11" width="9.54296875" style="1" customWidth="1"/>
    <col min="12" max="12" width="12.6328125" customWidth="1"/>
    <col min="13" max="14" width="12.6328125" style="1" customWidth="1"/>
    <col min="15" max="22" width="9.54296875" style="1" customWidth="1"/>
    <col min="23" max="45" width="9.36328125" style="8"/>
  </cols>
  <sheetData>
    <row r="1" spans="1:90" s="22" customFormat="1" ht="51" customHeight="1" thickBot="1" x14ac:dyDescent="0.3">
      <c r="B1" s="222" t="s">
        <v>0</v>
      </c>
      <c r="C1" s="223"/>
      <c r="D1" s="223"/>
      <c r="E1" s="223"/>
      <c r="F1" s="224"/>
      <c r="G1" s="233" t="s">
        <v>95</v>
      </c>
      <c r="H1" s="234"/>
      <c r="I1" s="230" t="s">
        <v>105</v>
      </c>
      <c r="J1" s="231"/>
      <c r="K1" s="232"/>
      <c r="L1" s="230" t="s">
        <v>103</v>
      </c>
      <c r="M1" s="232"/>
      <c r="N1" s="86" t="s">
        <v>88</v>
      </c>
      <c r="O1" s="230" t="s">
        <v>107</v>
      </c>
      <c r="P1" s="232"/>
      <c r="Q1" s="228" t="s">
        <v>104</v>
      </c>
      <c r="R1" s="229"/>
      <c r="S1" s="228" t="s">
        <v>108</v>
      </c>
      <c r="T1" s="229"/>
      <c r="U1" s="243" t="s">
        <v>43</v>
      </c>
      <c r="V1" s="229"/>
      <c r="W1" s="228" t="s">
        <v>106</v>
      </c>
      <c r="X1" s="244"/>
      <c r="Y1" s="229"/>
      <c r="Z1" s="242" t="s">
        <v>38</v>
      </c>
      <c r="AA1" s="231"/>
      <c r="AB1" s="232"/>
      <c r="AC1" s="242" t="s">
        <v>31</v>
      </c>
      <c r="AD1" s="231"/>
      <c r="AE1" s="232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90" s="22" customFormat="1" ht="68.900000000000006" customHeight="1" thickBot="1" x14ac:dyDescent="0.3">
      <c r="A2" s="167" t="s">
        <v>94</v>
      </c>
      <c r="B2" s="222"/>
      <c r="C2" s="223"/>
      <c r="D2" s="223"/>
      <c r="E2" s="223"/>
      <c r="F2" s="224"/>
      <c r="G2" s="174" t="s">
        <v>102</v>
      </c>
      <c r="H2" s="174" t="s">
        <v>101</v>
      </c>
      <c r="I2" s="225" t="s">
        <v>1170</v>
      </c>
      <c r="J2" s="226"/>
      <c r="K2" s="227"/>
      <c r="L2" s="225" t="s">
        <v>1165</v>
      </c>
      <c r="M2" s="227"/>
      <c r="N2" s="174" t="s">
        <v>89</v>
      </c>
      <c r="O2" s="225" t="s">
        <v>98</v>
      </c>
      <c r="P2" s="227"/>
      <c r="Q2" s="225" t="s">
        <v>1166</v>
      </c>
      <c r="R2" s="227"/>
      <c r="S2" s="225" t="s">
        <v>98</v>
      </c>
      <c r="T2" s="227"/>
      <c r="U2" s="235" t="s">
        <v>87</v>
      </c>
      <c r="V2" s="236"/>
      <c r="W2" s="225" t="s">
        <v>1167</v>
      </c>
      <c r="X2" s="237"/>
      <c r="Y2" s="238"/>
      <c r="Z2" s="225" t="s">
        <v>100</v>
      </c>
      <c r="AA2" s="237"/>
      <c r="AB2" s="238"/>
      <c r="AC2" s="239" t="s">
        <v>87</v>
      </c>
      <c r="AD2" s="240"/>
      <c r="AE2" s="24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90" s="200" customFormat="1" ht="162" customHeight="1" thickBot="1" x14ac:dyDescent="0.3">
      <c r="A3" s="208" t="s">
        <v>13</v>
      </c>
      <c r="B3" s="209" t="s">
        <v>1</v>
      </c>
      <c r="C3" s="210" t="s">
        <v>9</v>
      </c>
      <c r="D3" s="210" t="s">
        <v>14</v>
      </c>
      <c r="E3" s="210" t="s">
        <v>10</v>
      </c>
      <c r="F3" s="211" t="s">
        <v>11</v>
      </c>
      <c r="G3" s="212" t="s">
        <v>96</v>
      </c>
      <c r="H3" s="212" t="s">
        <v>97</v>
      </c>
      <c r="I3" s="190" t="s">
        <v>40</v>
      </c>
      <c r="J3" s="189" t="s">
        <v>41</v>
      </c>
      <c r="K3" s="198" t="s">
        <v>60</v>
      </c>
      <c r="L3" s="189" t="s">
        <v>45</v>
      </c>
      <c r="M3" s="198" t="s">
        <v>59</v>
      </c>
      <c r="N3" s="198" t="s">
        <v>90</v>
      </c>
      <c r="O3" s="189" t="s">
        <v>93</v>
      </c>
      <c r="P3" s="198" t="s">
        <v>58</v>
      </c>
      <c r="Q3" s="213" t="s">
        <v>92</v>
      </c>
      <c r="R3" s="214" t="s">
        <v>57</v>
      </c>
      <c r="S3" s="213" t="s">
        <v>42</v>
      </c>
      <c r="T3" s="214" t="s">
        <v>56</v>
      </c>
      <c r="U3" s="213" t="s">
        <v>44</v>
      </c>
      <c r="V3" s="214" t="s">
        <v>55</v>
      </c>
      <c r="W3" s="204" t="s">
        <v>28</v>
      </c>
      <c r="X3" s="189" t="s">
        <v>52</v>
      </c>
      <c r="Y3" s="198" t="s">
        <v>61</v>
      </c>
      <c r="Z3" s="204" t="s">
        <v>29</v>
      </c>
      <c r="AA3" s="189" t="s">
        <v>30</v>
      </c>
      <c r="AB3" s="198" t="s">
        <v>62</v>
      </c>
      <c r="AC3" s="204" t="s">
        <v>32</v>
      </c>
      <c r="AD3" s="189" t="s">
        <v>76</v>
      </c>
      <c r="AE3" s="198" t="s">
        <v>63</v>
      </c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</row>
    <row r="4" spans="1:90" ht="15.75" customHeight="1" thickBot="1" x14ac:dyDescent="0.35">
      <c r="A4" s="48" t="s">
        <v>15</v>
      </c>
      <c r="B4" s="66">
        <f>'Summary Statistics KPI 0'!B10</f>
        <v>25874</v>
      </c>
      <c r="C4" s="60">
        <f>'Summary Statistics KPI 0'!C10</f>
        <v>1704</v>
      </c>
      <c r="D4" s="60">
        <f>'Summary Statistics KPI 0'!E10</f>
        <v>2183</v>
      </c>
      <c r="E4" s="60">
        <f>'Summary Statistics KPI 0'!G10</f>
        <v>12</v>
      </c>
      <c r="F4" s="67">
        <f>'Summary Statistics KPI 0'!I10</f>
        <v>21999</v>
      </c>
      <c r="G4" s="168" t="s">
        <v>91</v>
      </c>
      <c r="H4" s="173" t="s">
        <v>91</v>
      </c>
      <c r="I4" s="135">
        <f>'Data Sheet'!F96</f>
        <v>2915</v>
      </c>
      <c r="J4" s="136">
        <f>'Data Sheet'!F111</f>
        <v>13875</v>
      </c>
      <c r="K4" s="124">
        <f t="shared" ref="K4:K17" si="0">J4/(F4-I4)</f>
        <v>0.72704883672186127</v>
      </c>
      <c r="L4" s="137">
        <f>'Data Sheet'!F156</f>
        <v>12837</v>
      </c>
      <c r="M4" s="124">
        <f t="shared" ref="M4:M17" si="1">L4/F4</f>
        <v>0.58352652393290605</v>
      </c>
      <c r="N4" s="87">
        <f t="shared" ref="N4" si="2">(K4-M4)</f>
        <v>0.14352231278895522</v>
      </c>
      <c r="O4" s="137">
        <f>'Data Sheet'!F201</f>
        <v>15449</v>
      </c>
      <c r="P4" s="124">
        <f t="shared" ref="P4:P18" si="3">O4/F4</f>
        <v>0.70225919359970912</v>
      </c>
      <c r="Q4" s="137">
        <f>'Data Sheet'!F246</f>
        <v>12782</v>
      </c>
      <c r="R4" s="124">
        <f t="shared" ref="R4:R18" si="4">Q4/F4</f>
        <v>0.58102641029137692</v>
      </c>
      <c r="S4" s="137">
        <f>'Data Sheet'!F291</f>
        <v>15687</v>
      </c>
      <c r="T4" s="124">
        <f t="shared" ref="T4:T18" si="5">S4/F4</f>
        <v>0.7130778671757807</v>
      </c>
      <c r="U4" s="137">
        <f>'Data Sheet'!F336</f>
        <v>421</v>
      </c>
      <c r="V4" s="124">
        <f t="shared" ref="V4:V18" si="6">U4/F4</f>
        <v>1.913723351061412E-2</v>
      </c>
      <c r="W4" s="137">
        <f>'Data Sheet'!F366</f>
        <v>15267</v>
      </c>
      <c r="X4" s="137">
        <f>'Data Sheet'!F381</f>
        <v>438</v>
      </c>
      <c r="Y4" s="124">
        <f t="shared" ref="Y4:Y17" si="7">X4/W4</f>
        <v>2.8689329927294165E-2</v>
      </c>
      <c r="Z4" s="135">
        <f>'Data Sheet'!F411</f>
        <v>1291</v>
      </c>
      <c r="AA4" s="136">
        <f>'Data Sheet'!F426</f>
        <v>50</v>
      </c>
      <c r="AB4" s="87">
        <f t="shared" ref="AB4:AB18" si="8">AA4/Z4</f>
        <v>3.8729666924864445E-2</v>
      </c>
      <c r="AC4" s="145">
        <f>'Data Sheet'!F456</f>
        <v>16558</v>
      </c>
      <c r="AD4" s="146">
        <f>'Data Sheet'!F471</f>
        <v>488</v>
      </c>
      <c r="AE4" s="87">
        <f t="shared" ref="AE4:AE17" si="9">AD4/AC4</f>
        <v>2.9472158473245563E-2</v>
      </c>
      <c r="AS4"/>
    </row>
    <row r="5" spans="1:90" ht="15.75" customHeight="1" thickBot="1" x14ac:dyDescent="0.35">
      <c r="A5" s="44" t="s">
        <v>2</v>
      </c>
      <c r="B5" s="66">
        <f>'Summary Statistics KPI 0'!B11</f>
        <v>8269</v>
      </c>
      <c r="C5" s="60">
        <f>'Summary Statistics KPI 0'!C11</f>
        <v>619</v>
      </c>
      <c r="D5" s="60">
        <f>'Summary Statistics KPI 0'!E11</f>
        <v>1486</v>
      </c>
      <c r="E5" s="60">
        <f>'Summary Statistics KPI 0'!G11</f>
        <v>17</v>
      </c>
      <c r="F5" s="67">
        <f>'Summary Statistics KPI 0'!I11</f>
        <v>6181</v>
      </c>
      <c r="G5" s="168" t="s">
        <v>91</v>
      </c>
      <c r="H5" s="173" t="s">
        <v>91</v>
      </c>
      <c r="I5" s="135">
        <f>'Data Sheet'!F97</f>
        <v>375</v>
      </c>
      <c r="J5" s="136">
        <f>'Data Sheet'!F112</f>
        <v>4923</v>
      </c>
      <c r="K5" s="125">
        <f t="shared" si="0"/>
        <v>0.84791594901825695</v>
      </c>
      <c r="L5" s="137">
        <f>'Data Sheet'!F157</f>
        <v>4164</v>
      </c>
      <c r="M5" s="125">
        <f t="shared" si="1"/>
        <v>0.67367739847921049</v>
      </c>
      <c r="N5" s="84">
        <f t="shared" ref="N5:N18" si="10">(K5-M5)</f>
        <v>0.17423855053904647</v>
      </c>
      <c r="O5" s="137">
        <f>'Data Sheet'!F202</f>
        <v>4558</v>
      </c>
      <c r="P5" s="125">
        <f t="shared" ref="P5:P17" si="11">O5/F5</f>
        <v>0.7374211292671089</v>
      </c>
      <c r="Q5" s="137">
        <f>'Data Sheet'!F247</f>
        <v>4110</v>
      </c>
      <c r="R5" s="125">
        <f t="shared" ref="R5:R17" si="12">Q5/F5</f>
        <v>0.66494094806665593</v>
      </c>
      <c r="S5" s="137">
        <f>'Data Sheet'!F292</f>
        <v>4649</v>
      </c>
      <c r="T5" s="125">
        <f t="shared" ref="T5:T17" si="13">S5/F5</f>
        <v>0.75214366607345085</v>
      </c>
      <c r="U5" s="137">
        <f>'Data Sheet'!F337</f>
        <v>76</v>
      </c>
      <c r="V5" s="125">
        <f t="shared" ref="V5:V17" si="14">U5/F5</f>
        <v>1.2295745025076849E-2</v>
      </c>
      <c r="W5" s="137">
        <f>'Data Sheet'!F367</f>
        <v>4621</v>
      </c>
      <c r="X5" s="137">
        <f>'Data Sheet'!F382</f>
        <v>82</v>
      </c>
      <c r="Y5" s="125">
        <f t="shared" si="7"/>
        <v>1.7745076823198442E-2</v>
      </c>
      <c r="Z5" s="135">
        <f>'Data Sheet'!F412</f>
        <v>207</v>
      </c>
      <c r="AA5" s="136">
        <f>'Data Sheet'!F427</f>
        <v>2</v>
      </c>
      <c r="AB5" s="84">
        <f t="shared" si="8"/>
        <v>9.6618357487922701E-3</v>
      </c>
      <c r="AC5" s="145">
        <f>'Data Sheet'!F457</f>
        <v>4828</v>
      </c>
      <c r="AD5" s="146">
        <f>'Data Sheet'!F472</f>
        <v>84</v>
      </c>
      <c r="AE5" s="84">
        <f t="shared" si="9"/>
        <v>1.7398508699254349E-2</v>
      </c>
      <c r="AR5"/>
      <c r="AS5"/>
    </row>
    <row r="6" spans="1:90" ht="15.75" customHeight="1" thickBot="1" x14ac:dyDescent="0.35">
      <c r="A6" s="44" t="s">
        <v>1159</v>
      </c>
      <c r="B6" s="66">
        <f>'Summary Statistics KPI 0'!B12</f>
        <v>10435</v>
      </c>
      <c r="C6" s="60">
        <f>'Summary Statistics KPI 0'!C12</f>
        <v>1137</v>
      </c>
      <c r="D6" s="60">
        <f>'Summary Statistics KPI 0'!E12</f>
        <v>980</v>
      </c>
      <c r="E6" s="60">
        <f>'Summary Statistics KPI 0'!G12</f>
        <v>262</v>
      </c>
      <c r="F6" s="67">
        <f>'Summary Statistics KPI 0'!I12</f>
        <v>8580</v>
      </c>
      <c r="G6" s="168" t="s">
        <v>91</v>
      </c>
      <c r="H6" s="173" t="s">
        <v>91</v>
      </c>
      <c r="I6" s="135">
        <f>'Data Sheet'!F108</f>
        <v>611</v>
      </c>
      <c r="J6" s="136">
        <f>'Data Sheet'!F123</f>
        <v>7267</v>
      </c>
      <c r="K6" s="125">
        <f t="shared" si="0"/>
        <v>0.9119086460032626</v>
      </c>
      <c r="L6" s="137">
        <f>'Data Sheet'!F168</f>
        <v>6423</v>
      </c>
      <c r="M6" s="125">
        <f t="shared" si="1"/>
        <v>0.74860139860139863</v>
      </c>
      <c r="N6" s="84">
        <f t="shared" si="10"/>
        <v>0.16330724740186398</v>
      </c>
      <c r="O6" s="137">
        <f>'Data Sheet'!F213</f>
        <v>6838</v>
      </c>
      <c r="P6" s="125">
        <f t="shared" si="11"/>
        <v>0.79696969696969699</v>
      </c>
      <c r="Q6" s="137">
        <f>'Data Sheet'!F258</f>
        <v>6385</v>
      </c>
      <c r="R6" s="125">
        <f t="shared" si="12"/>
        <v>0.7441724941724942</v>
      </c>
      <c r="S6" s="137">
        <f>'Data Sheet'!F303</f>
        <v>6857</v>
      </c>
      <c r="T6" s="125">
        <f t="shared" si="13"/>
        <v>0.79918414918414915</v>
      </c>
      <c r="U6" s="137">
        <f>'Data Sheet'!F348</f>
        <v>50</v>
      </c>
      <c r="V6" s="125">
        <f t="shared" si="14"/>
        <v>5.8275058275058279E-3</v>
      </c>
      <c r="W6" s="137">
        <f>'Data Sheet'!F378</f>
        <v>7100</v>
      </c>
      <c r="X6" s="137">
        <f>'Data Sheet'!F393</f>
        <v>52</v>
      </c>
      <c r="Y6" s="125">
        <f t="shared" si="7"/>
        <v>7.3239436619718309E-3</v>
      </c>
      <c r="Z6" s="135">
        <f>'Data Sheet'!F423</f>
        <v>113</v>
      </c>
      <c r="AA6" s="136">
        <f>'Data Sheet'!F438</f>
        <v>2</v>
      </c>
      <c r="AB6" s="84">
        <f t="shared" si="8"/>
        <v>1.7699115044247787E-2</v>
      </c>
      <c r="AC6" s="145">
        <f>'Data Sheet'!F468</f>
        <v>7213</v>
      </c>
      <c r="AD6" s="146">
        <f>'Data Sheet'!F483</f>
        <v>54</v>
      </c>
      <c r="AE6" s="84">
        <f t="shared" si="9"/>
        <v>7.4864827394981286E-3</v>
      </c>
      <c r="AR6"/>
      <c r="AS6"/>
    </row>
    <row r="7" spans="1:90" ht="15.75" customHeight="1" thickBot="1" x14ac:dyDescent="0.35">
      <c r="A7" s="45" t="s">
        <v>3</v>
      </c>
      <c r="B7" s="66">
        <f>'Summary Statistics KPI 0'!B13</f>
        <v>22575</v>
      </c>
      <c r="C7" s="60">
        <f>'Summary Statistics KPI 0'!C13</f>
        <v>1824</v>
      </c>
      <c r="D7" s="60">
        <f>'Summary Statistics KPI 0'!E13</f>
        <v>1182</v>
      </c>
      <c r="E7" s="60">
        <f>'Summary Statistics KPI 0'!G13</f>
        <v>109</v>
      </c>
      <c r="F7" s="67">
        <f>'Summary Statistics KPI 0'!I13</f>
        <v>19678</v>
      </c>
      <c r="G7" s="168" t="s">
        <v>91</v>
      </c>
      <c r="H7" s="173" t="s">
        <v>91</v>
      </c>
      <c r="I7" s="135">
        <f>'Data Sheet'!F98</f>
        <v>1016</v>
      </c>
      <c r="J7" s="136">
        <f>'Data Sheet'!F113</f>
        <v>14896</v>
      </c>
      <c r="K7" s="125">
        <f t="shared" si="0"/>
        <v>0.79819954988747188</v>
      </c>
      <c r="L7" s="137">
        <f>'Data Sheet'!F158</f>
        <v>11511</v>
      </c>
      <c r="M7" s="125">
        <f t="shared" si="1"/>
        <v>0.58496798455127552</v>
      </c>
      <c r="N7" s="84">
        <f t="shared" si="10"/>
        <v>0.21323156533619636</v>
      </c>
      <c r="O7" s="137">
        <f>'Data Sheet'!F203</f>
        <v>13287</v>
      </c>
      <c r="P7" s="125">
        <f t="shared" si="11"/>
        <v>0.6752210590507165</v>
      </c>
      <c r="Q7" s="137">
        <f>'Data Sheet'!F248</f>
        <v>11381</v>
      </c>
      <c r="R7" s="125">
        <f t="shared" si="12"/>
        <v>0.57836162211606867</v>
      </c>
      <c r="S7" s="137">
        <f>'Data Sheet'!F293</f>
        <v>13514</v>
      </c>
      <c r="T7" s="125">
        <f t="shared" si="13"/>
        <v>0.68675678422603925</v>
      </c>
      <c r="U7" s="137">
        <f>'Data Sheet'!F338</f>
        <v>450</v>
      </c>
      <c r="V7" s="125">
        <f t="shared" si="14"/>
        <v>2.2868177660331335E-2</v>
      </c>
      <c r="W7" s="137">
        <f>'Data Sheet'!F368</f>
        <v>12777</v>
      </c>
      <c r="X7" s="137">
        <f>'Data Sheet'!F383</f>
        <v>456</v>
      </c>
      <c r="Y7" s="125">
        <f t="shared" si="7"/>
        <v>3.5689128903498471E-2</v>
      </c>
      <c r="Z7" s="135">
        <f>'Data Sheet'!F413</f>
        <v>1353</v>
      </c>
      <c r="AA7" s="136">
        <f>'Data Sheet'!F428</f>
        <v>23</v>
      </c>
      <c r="AB7" s="84">
        <f t="shared" si="8"/>
        <v>1.6999260901699925E-2</v>
      </c>
      <c r="AC7" s="145">
        <f>'Data Sheet'!F458</f>
        <v>14130</v>
      </c>
      <c r="AD7" s="146">
        <f>'Data Sheet'!F473</f>
        <v>479</v>
      </c>
      <c r="AE7" s="84">
        <f t="shared" si="9"/>
        <v>3.3899504600141545E-2</v>
      </c>
      <c r="AG7" s="14"/>
      <c r="AR7"/>
      <c r="AS7"/>
    </row>
    <row r="8" spans="1:90" ht="15.75" customHeight="1" thickBot="1" x14ac:dyDescent="0.35">
      <c r="A8" s="44" t="s">
        <v>1158</v>
      </c>
      <c r="B8" s="66">
        <f>'Summary Statistics KPI 0'!B14</f>
        <v>17902</v>
      </c>
      <c r="C8" s="60">
        <f>'Summary Statistics KPI 0'!C14</f>
        <v>1085</v>
      </c>
      <c r="D8" s="60">
        <f>'Summary Statistics KPI 0'!E14</f>
        <v>710</v>
      </c>
      <c r="E8" s="60">
        <f>'Summary Statistics KPI 0'!G14</f>
        <v>384</v>
      </c>
      <c r="F8" s="67">
        <f>'Summary Statistics KPI 0'!I14</f>
        <v>16491</v>
      </c>
      <c r="G8" s="168" t="s">
        <v>91</v>
      </c>
      <c r="H8" s="173" t="s">
        <v>91</v>
      </c>
      <c r="I8" s="135">
        <f>'Data Sheet'!F106</f>
        <v>524</v>
      </c>
      <c r="J8" s="136">
        <f>'Data Sheet'!F121</f>
        <v>10886</v>
      </c>
      <c r="K8" s="125">
        <f t="shared" si="0"/>
        <v>0.68178117367069579</v>
      </c>
      <c r="L8" s="137">
        <f>'Data Sheet'!F166</f>
        <v>9057</v>
      </c>
      <c r="M8" s="125">
        <f t="shared" si="1"/>
        <v>0.549208659268692</v>
      </c>
      <c r="N8" s="84">
        <f t="shared" si="10"/>
        <v>0.13257251440200379</v>
      </c>
      <c r="O8" s="137">
        <f>'Data Sheet'!F211</f>
        <v>9762</v>
      </c>
      <c r="P8" s="125">
        <f t="shared" si="11"/>
        <v>0.59195925050027287</v>
      </c>
      <c r="Q8" s="137">
        <f>'Data Sheet'!F256</f>
        <v>8774</v>
      </c>
      <c r="R8" s="125">
        <f t="shared" si="12"/>
        <v>0.53204778363956096</v>
      </c>
      <c r="S8" s="137">
        <f>'Data Sheet'!F301</f>
        <v>10355</v>
      </c>
      <c r="T8" s="125">
        <f t="shared" si="13"/>
        <v>0.62791825844399973</v>
      </c>
      <c r="U8" s="137">
        <f>'Data Sheet'!F346</f>
        <v>477</v>
      </c>
      <c r="V8" s="125">
        <f t="shared" si="14"/>
        <v>2.8924868109878116E-2</v>
      </c>
      <c r="W8" s="137">
        <f>'Data Sheet'!F376</f>
        <v>9668</v>
      </c>
      <c r="X8" s="137">
        <f>'Data Sheet'!F391</f>
        <v>484</v>
      </c>
      <c r="Y8" s="125">
        <f t="shared" si="7"/>
        <v>5.0062060405461316E-2</v>
      </c>
      <c r="Z8" s="135">
        <f>'Data Sheet'!F421</f>
        <v>1277</v>
      </c>
      <c r="AA8" s="136">
        <f>'Data Sheet'!F436</f>
        <v>21</v>
      </c>
      <c r="AB8" s="84">
        <f t="shared" si="8"/>
        <v>1.644479248238058E-2</v>
      </c>
      <c r="AC8" s="145">
        <f>'Data Sheet'!F466</f>
        <v>10945</v>
      </c>
      <c r="AD8" s="146">
        <f>'Data Sheet'!F481</f>
        <v>505</v>
      </c>
      <c r="AE8" s="84">
        <f t="shared" si="9"/>
        <v>4.6139789858382824E-2</v>
      </c>
      <c r="AG8" s="14"/>
      <c r="AJ8"/>
      <c r="AK8"/>
      <c r="AL8"/>
      <c r="AM8"/>
      <c r="AN8"/>
      <c r="AO8"/>
      <c r="AP8"/>
      <c r="AQ8"/>
      <c r="AR8"/>
      <c r="AS8"/>
    </row>
    <row r="9" spans="1:90" s="10" customFormat="1" ht="15.75" customHeight="1" thickBot="1" x14ac:dyDescent="0.35">
      <c r="A9" s="44" t="s">
        <v>1157</v>
      </c>
      <c r="B9" s="66">
        <f>'Summary Statistics KPI 0'!B15</f>
        <v>31970</v>
      </c>
      <c r="C9" s="60">
        <f>'Summary Statistics KPI 0'!C15</f>
        <v>1270</v>
      </c>
      <c r="D9" s="60">
        <f>'Summary Statistics KPI 0'!E15</f>
        <v>3220</v>
      </c>
      <c r="E9" s="60">
        <f>'Summary Statistics KPI 0'!G15</f>
        <v>244</v>
      </c>
      <c r="F9" s="67">
        <f>'Summary Statistics KPI 0'!I15</f>
        <v>27724</v>
      </c>
      <c r="G9" s="168" t="s">
        <v>91</v>
      </c>
      <c r="H9" s="173" t="s">
        <v>91</v>
      </c>
      <c r="I9" s="135">
        <f>'Data Sheet'!F102</f>
        <v>1541</v>
      </c>
      <c r="J9" s="136">
        <f>'Data Sheet'!F117</f>
        <v>18938</v>
      </c>
      <c r="K9" s="125">
        <f t="shared" si="0"/>
        <v>0.72329374021311543</v>
      </c>
      <c r="L9" s="137">
        <f>'Data Sheet'!F162</f>
        <v>15511</v>
      </c>
      <c r="M9" s="125">
        <f t="shared" si="1"/>
        <v>0.55947915163757034</v>
      </c>
      <c r="N9" s="84">
        <f t="shared" si="10"/>
        <v>0.16381458857554509</v>
      </c>
      <c r="O9" s="137">
        <f>'Data Sheet'!F207</f>
        <v>17025</v>
      </c>
      <c r="P9" s="125">
        <f t="shared" si="11"/>
        <v>0.61408887606406004</v>
      </c>
      <c r="Q9" s="137">
        <f>'Data Sheet'!F252</f>
        <v>14937</v>
      </c>
      <c r="R9" s="125">
        <f t="shared" si="12"/>
        <v>0.53877506853267931</v>
      </c>
      <c r="S9" s="137">
        <f>'Data Sheet'!F297</f>
        <v>17760</v>
      </c>
      <c r="T9" s="125">
        <f t="shared" si="13"/>
        <v>0.64060020199105472</v>
      </c>
      <c r="U9" s="137">
        <f>'Data Sheet'!F342</f>
        <v>645</v>
      </c>
      <c r="V9" s="125">
        <f t="shared" si="14"/>
        <v>2.326504111960756E-2</v>
      </c>
      <c r="W9" s="137">
        <f>'Data Sheet'!F372</f>
        <v>17744</v>
      </c>
      <c r="X9" s="137">
        <f>'Data Sheet'!F387</f>
        <v>666</v>
      </c>
      <c r="Y9" s="125">
        <f t="shared" si="7"/>
        <v>3.7533814247069433E-2</v>
      </c>
      <c r="Z9" s="135">
        <f>'Data Sheet'!F417</f>
        <v>1042</v>
      </c>
      <c r="AA9" s="136">
        <f>'Data Sheet'!F432</f>
        <v>21</v>
      </c>
      <c r="AB9" s="84">
        <f t="shared" si="8"/>
        <v>2.0153550863723609E-2</v>
      </c>
      <c r="AC9" s="145">
        <f>'Data Sheet'!F462</f>
        <v>18786</v>
      </c>
      <c r="AD9" s="146">
        <f>'Data Sheet'!F477</f>
        <v>687</v>
      </c>
      <c r="AE9" s="84">
        <f t="shared" si="9"/>
        <v>3.6569786010859154E-2</v>
      </c>
      <c r="AF9" s="8"/>
      <c r="AG9" s="14"/>
      <c r="AH9" s="8"/>
      <c r="AI9" s="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ht="15.75" customHeight="1" thickBot="1" x14ac:dyDescent="0.35">
      <c r="A10" s="44" t="s">
        <v>1161</v>
      </c>
      <c r="B10" s="66">
        <f>'Summary Statistics KPI 0'!B16</f>
        <v>67909</v>
      </c>
      <c r="C10" s="60">
        <f>'Summary Statistics KPI 0'!C16</f>
        <v>6463</v>
      </c>
      <c r="D10" s="60">
        <f>'Summary Statistics KPI 0'!E16</f>
        <v>3673</v>
      </c>
      <c r="E10" s="60">
        <f>'Summary Statistics KPI 0'!G16</f>
        <v>1567</v>
      </c>
      <c r="F10" s="67">
        <f>'Summary Statistics KPI 0'!I16</f>
        <v>59340</v>
      </c>
      <c r="G10" s="168" t="s">
        <v>91</v>
      </c>
      <c r="H10" s="173" t="s">
        <v>91</v>
      </c>
      <c r="I10" s="135">
        <f>'Data Sheet'!F99</f>
        <v>2289</v>
      </c>
      <c r="J10" s="136">
        <f>'Data Sheet'!F114</f>
        <v>45552</v>
      </c>
      <c r="K10" s="125">
        <f t="shared" si="0"/>
        <v>0.79844349792291103</v>
      </c>
      <c r="L10" s="137">
        <f>'Data Sheet'!F159</f>
        <v>36449</v>
      </c>
      <c r="M10" s="125">
        <f t="shared" si="1"/>
        <v>0.6142399730367375</v>
      </c>
      <c r="N10" s="84">
        <f t="shared" si="10"/>
        <v>0.18420352488617353</v>
      </c>
      <c r="O10" s="137">
        <f>'Data Sheet'!F204</f>
        <v>37161</v>
      </c>
      <c r="P10" s="125">
        <f t="shared" si="11"/>
        <v>0.62623862487360971</v>
      </c>
      <c r="Q10" s="137">
        <f>'Data Sheet'!F249</f>
        <v>33978</v>
      </c>
      <c r="R10" s="125">
        <f t="shared" si="12"/>
        <v>0.57259858442871592</v>
      </c>
      <c r="S10" s="137">
        <f>'Data Sheet'!F294</f>
        <v>38602</v>
      </c>
      <c r="T10" s="125">
        <f t="shared" si="13"/>
        <v>0.65052241321199866</v>
      </c>
      <c r="U10" s="137">
        <f>'Data Sheet'!F339</f>
        <v>953</v>
      </c>
      <c r="V10" s="125">
        <f t="shared" si="14"/>
        <v>1.605999325918436E-2</v>
      </c>
      <c r="W10" s="137">
        <f>'Data Sheet'!F369</f>
        <v>38147</v>
      </c>
      <c r="X10" s="137">
        <f>'Data Sheet'!F384</f>
        <v>981</v>
      </c>
      <c r="Y10" s="125">
        <f t="shared" si="7"/>
        <v>2.5716307966550448E-2</v>
      </c>
      <c r="Z10" s="135">
        <f>'Data Sheet'!F414</f>
        <v>2589</v>
      </c>
      <c r="AA10" s="136">
        <f>'Data Sheet'!F429</f>
        <v>12</v>
      </c>
      <c r="AB10" s="84">
        <f t="shared" si="8"/>
        <v>4.6349942062572421E-3</v>
      </c>
      <c r="AC10" s="145">
        <f>'Data Sheet'!F459</f>
        <v>40736</v>
      </c>
      <c r="AD10" s="146">
        <f>'Data Sheet'!F474</f>
        <v>993</v>
      </c>
      <c r="AE10" s="84">
        <f t="shared" si="9"/>
        <v>2.4376472898664573E-2</v>
      </c>
      <c r="AG10" s="14"/>
      <c r="AJ10"/>
      <c r="AK10"/>
      <c r="AL10"/>
      <c r="AM10"/>
      <c r="AN10"/>
      <c r="AO10"/>
      <c r="AP10"/>
      <c r="AQ10"/>
      <c r="AR10"/>
      <c r="AS10"/>
    </row>
    <row r="11" spans="1:90" ht="15.75" customHeight="1" thickBot="1" x14ac:dyDescent="0.35">
      <c r="A11" s="44" t="s">
        <v>4</v>
      </c>
      <c r="B11" s="66">
        <f>'Summary Statistics KPI 0'!B17</f>
        <v>18924</v>
      </c>
      <c r="C11" s="60">
        <f>'Summary Statistics KPI 0'!C17</f>
        <v>1385</v>
      </c>
      <c r="D11" s="60">
        <f>'Summary Statistics KPI 0'!E17</f>
        <v>1417</v>
      </c>
      <c r="E11" s="60">
        <f>'Summary Statistics KPI 0'!G17</f>
        <v>366</v>
      </c>
      <c r="F11" s="67">
        <f>'Summary Statistics KPI 0'!I17</f>
        <v>16488</v>
      </c>
      <c r="G11" s="168" t="s">
        <v>91</v>
      </c>
      <c r="H11" s="173" t="s">
        <v>91</v>
      </c>
      <c r="I11" s="135">
        <f>'Data Sheet'!F100</f>
        <v>1551</v>
      </c>
      <c r="J11" s="136">
        <f>'Data Sheet'!F115</f>
        <v>12306</v>
      </c>
      <c r="K11" s="125">
        <f t="shared" si="0"/>
        <v>0.82386021289415545</v>
      </c>
      <c r="L11" s="137">
        <f>'Data Sheet'!F160</f>
        <v>9663</v>
      </c>
      <c r="M11" s="125">
        <f t="shared" si="1"/>
        <v>0.5860625909752547</v>
      </c>
      <c r="N11" s="84">
        <f t="shared" si="10"/>
        <v>0.23779762191890075</v>
      </c>
      <c r="O11" s="137">
        <f>'Data Sheet'!F205</f>
        <v>10298</v>
      </c>
      <c r="P11" s="125">
        <f t="shared" si="11"/>
        <v>0.62457544881125671</v>
      </c>
      <c r="Q11" s="137">
        <f>'Data Sheet'!F250</f>
        <v>9216</v>
      </c>
      <c r="R11" s="125">
        <f t="shared" si="12"/>
        <v>0.55895196506550215</v>
      </c>
      <c r="S11" s="137">
        <f>'Data Sheet'!F295</f>
        <v>10514</v>
      </c>
      <c r="T11" s="125">
        <f t="shared" si="13"/>
        <v>0.63767588549247933</v>
      </c>
      <c r="U11" s="137">
        <f>'Data Sheet'!F340</f>
        <v>603</v>
      </c>
      <c r="V11" s="125">
        <f t="shared" si="14"/>
        <v>3.6572052401746727E-2</v>
      </c>
      <c r="W11" s="137">
        <f>'Data Sheet'!F370</f>
        <v>10467</v>
      </c>
      <c r="X11" s="137">
        <f>'Data Sheet'!F385</f>
        <v>624</v>
      </c>
      <c r="Y11" s="125">
        <f t="shared" si="7"/>
        <v>5.961593579822299E-2</v>
      </c>
      <c r="Z11" s="135">
        <f>'Data Sheet'!F415</f>
        <v>798</v>
      </c>
      <c r="AA11" s="136">
        <f>'Data Sheet'!F430</f>
        <v>26</v>
      </c>
      <c r="AB11" s="84">
        <f t="shared" si="8"/>
        <v>3.2581453634085211E-2</v>
      </c>
      <c r="AC11" s="145">
        <f>'Data Sheet'!F460</f>
        <v>11265</v>
      </c>
      <c r="AD11" s="146">
        <f>'Data Sheet'!F475</f>
        <v>650</v>
      </c>
      <c r="AE11" s="84">
        <f t="shared" si="9"/>
        <v>5.7700843320017757E-2</v>
      </c>
      <c r="AG11" s="14"/>
      <c r="AJ11"/>
      <c r="AK11"/>
      <c r="AL11"/>
      <c r="AM11"/>
      <c r="AN11"/>
      <c r="AO11"/>
      <c r="AP11"/>
      <c r="AQ11"/>
      <c r="AR11"/>
      <c r="AS11"/>
    </row>
    <row r="12" spans="1:90" ht="15.75" customHeight="1" thickBot="1" x14ac:dyDescent="0.35">
      <c r="A12" s="46" t="s">
        <v>5</v>
      </c>
      <c r="B12" s="66">
        <f>'Summary Statistics KPI 0'!B18</f>
        <v>40902</v>
      </c>
      <c r="C12" s="60">
        <f>'Summary Statistics KPI 0'!C18</f>
        <v>3179</v>
      </c>
      <c r="D12" s="60">
        <f>'Summary Statistics KPI 0'!E18</f>
        <v>2405</v>
      </c>
      <c r="E12" s="60">
        <f>'Summary Statistics KPI 0'!G18</f>
        <v>426</v>
      </c>
      <c r="F12" s="67">
        <f>'Summary Statistics KPI 0'!I18</f>
        <v>35744</v>
      </c>
      <c r="G12" s="168" t="s">
        <v>91</v>
      </c>
      <c r="H12" s="173" t="s">
        <v>91</v>
      </c>
      <c r="I12" s="135">
        <f>'Data Sheet'!F101</f>
        <v>893</v>
      </c>
      <c r="J12" s="136">
        <f>'Data Sheet'!F116</f>
        <v>23471</v>
      </c>
      <c r="K12" s="126">
        <f t="shared" si="0"/>
        <v>0.67346704542193914</v>
      </c>
      <c r="L12" s="137">
        <f>'Data Sheet'!F161</f>
        <v>15874</v>
      </c>
      <c r="M12" s="126">
        <f t="shared" si="1"/>
        <v>0.44410250671441359</v>
      </c>
      <c r="N12" s="84">
        <f t="shared" si="10"/>
        <v>0.22936453870752554</v>
      </c>
      <c r="O12" s="137">
        <f>'Data Sheet'!F206</f>
        <v>17754</v>
      </c>
      <c r="P12" s="126">
        <f t="shared" si="11"/>
        <v>0.49669874664279318</v>
      </c>
      <c r="Q12" s="137">
        <f>'Data Sheet'!F251</f>
        <v>15041</v>
      </c>
      <c r="R12" s="126">
        <f t="shared" si="12"/>
        <v>0.42079789615040286</v>
      </c>
      <c r="S12" s="137">
        <f>'Data Sheet'!F296</f>
        <v>18553</v>
      </c>
      <c r="T12" s="126">
        <f t="shared" si="13"/>
        <v>0.51905214861235449</v>
      </c>
      <c r="U12" s="137">
        <f>'Data Sheet'!F341</f>
        <v>660</v>
      </c>
      <c r="V12" s="126">
        <f t="shared" si="14"/>
        <v>1.8464637421665174E-2</v>
      </c>
      <c r="W12" s="137">
        <f>'Data Sheet'!F371</f>
        <v>17321</v>
      </c>
      <c r="X12" s="137">
        <f>'Data Sheet'!F386</f>
        <v>680</v>
      </c>
      <c r="Y12" s="126">
        <f t="shared" si="7"/>
        <v>3.9258703308123089E-2</v>
      </c>
      <c r="Z12" s="135">
        <f>'Data Sheet'!F416</f>
        <v>2322</v>
      </c>
      <c r="AA12" s="136">
        <f>'Data Sheet'!F431</f>
        <v>91</v>
      </c>
      <c r="AB12" s="128">
        <f t="shared" si="8"/>
        <v>3.9190353143841519E-2</v>
      </c>
      <c r="AC12" s="145">
        <f>'Data Sheet'!F461</f>
        <v>19643</v>
      </c>
      <c r="AD12" s="146">
        <f>'Data Sheet'!F476</f>
        <v>771</v>
      </c>
      <c r="AE12" s="128">
        <f t="shared" si="9"/>
        <v>3.925062363182813E-2</v>
      </c>
      <c r="AG12" s="14"/>
      <c r="AJ12"/>
      <c r="AK12"/>
      <c r="AL12"/>
      <c r="AM12"/>
      <c r="AN12"/>
      <c r="AO12"/>
      <c r="AP12"/>
      <c r="AQ12"/>
      <c r="AR12"/>
      <c r="AS12"/>
    </row>
    <row r="13" spans="1:90" ht="15.75" customHeight="1" thickBot="1" x14ac:dyDescent="0.35">
      <c r="A13" s="44" t="s">
        <v>6</v>
      </c>
      <c r="B13" s="66">
        <f>'Summary Statistics KPI 0'!B19</f>
        <v>46991</v>
      </c>
      <c r="C13" s="60">
        <f>'Summary Statistics KPI 0'!C19</f>
        <v>2894</v>
      </c>
      <c r="D13" s="60">
        <f>'Summary Statistics KPI 0'!E19</f>
        <v>5440</v>
      </c>
      <c r="E13" s="60">
        <f>'Summary Statistics KPI 0'!G19</f>
        <v>185</v>
      </c>
      <c r="F13" s="67">
        <f>'Summary Statistics KPI 0'!I19</f>
        <v>38842</v>
      </c>
      <c r="G13" s="168" t="s">
        <v>91</v>
      </c>
      <c r="H13" s="173" t="s">
        <v>91</v>
      </c>
      <c r="I13" s="135">
        <f>'Data Sheet'!F104</f>
        <v>2043</v>
      </c>
      <c r="J13" s="136">
        <f>'Data Sheet'!F119</f>
        <v>26910</v>
      </c>
      <c r="K13" s="125">
        <f t="shared" si="0"/>
        <v>0.73126987146389844</v>
      </c>
      <c r="L13" s="137">
        <f>'Data Sheet'!F164</f>
        <v>22203</v>
      </c>
      <c r="M13" s="125">
        <f t="shared" si="1"/>
        <v>0.57162350033468923</v>
      </c>
      <c r="N13" s="84">
        <f t="shared" si="10"/>
        <v>0.15964637112920921</v>
      </c>
      <c r="O13" s="137">
        <f>'Data Sheet'!F209</f>
        <v>24112</v>
      </c>
      <c r="P13" s="125">
        <f t="shared" si="11"/>
        <v>0.62077133000360429</v>
      </c>
      <c r="Q13" s="137">
        <f>'Data Sheet'!F254</f>
        <v>21974</v>
      </c>
      <c r="R13" s="125">
        <f t="shared" si="12"/>
        <v>0.56572782040059733</v>
      </c>
      <c r="S13" s="137">
        <f>'Data Sheet'!F299</f>
        <v>24671</v>
      </c>
      <c r="T13" s="125">
        <f t="shared" si="13"/>
        <v>0.63516296792132232</v>
      </c>
      <c r="U13" s="137">
        <f>'Data Sheet'!F344</f>
        <v>708</v>
      </c>
      <c r="V13" s="125">
        <f t="shared" si="14"/>
        <v>1.8227691673961176E-2</v>
      </c>
      <c r="W13" s="137">
        <f>'Data Sheet'!F374</f>
        <v>23160</v>
      </c>
      <c r="X13" s="137">
        <f>'Data Sheet'!F389</f>
        <v>731</v>
      </c>
      <c r="Y13" s="125">
        <f t="shared" si="7"/>
        <v>3.1563039723661486E-2</v>
      </c>
      <c r="Z13" s="135">
        <f>'Data Sheet'!F419</f>
        <v>2363</v>
      </c>
      <c r="AA13" s="136">
        <f>'Data Sheet'!F434</f>
        <v>77</v>
      </c>
      <c r="AB13" s="84">
        <f t="shared" si="8"/>
        <v>3.2585696148963179E-2</v>
      </c>
      <c r="AC13" s="145">
        <f>'Data Sheet'!F464</f>
        <v>25523</v>
      </c>
      <c r="AD13" s="146">
        <f>'Data Sheet'!F479</f>
        <v>808</v>
      </c>
      <c r="AE13" s="84">
        <f t="shared" si="9"/>
        <v>3.1657720487403521E-2</v>
      </c>
      <c r="AG13" s="14"/>
      <c r="AJ13"/>
      <c r="AK13"/>
      <c r="AL13"/>
      <c r="AM13"/>
      <c r="AN13"/>
      <c r="AO13"/>
      <c r="AP13"/>
      <c r="AQ13"/>
      <c r="AR13"/>
      <c r="AS13"/>
    </row>
    <row r="14" spans="1:90" ht="15.75" customHeight="1" thickBot="1" x14ac:dyDescent="0.35">
      <c r="A14" s="44" t="s">
        <v>7</v>
      </c>
      <c r="B14" s="66">
        <f>'Summary Statistics KPI 0'!B20</f>
        <v>1290</v>
      </c>
      <c r="C14" s="60">
        <f>'Summary Statistics KPI 0'!C20</f>
        <v>85</v>
      </c>
      <c r="D14" s="60">
        <f>'Summary Statistics KPI 0'!E20</f>
        <v>107</v>
      </c>
      <c r="E14" s="60">
        <f>'Summary Statistics KPI 0'!G20</f>
        <v>15</v>
      </c>
      <c r="F14" s="67">
        <f>'Summary Statistics KPI 0'!I20</f>
        <v>1113</v>
      </c>
      <c r="G14" s="168" t="s">
        <v>91</v>
      </c>
      <c r="H14" s="173" t="s">
        <v>91</v>
      </c>
      <c r="I14" s="135">
        <f>'Data Sheet'!F103</f>
        <v>46</v>
      </c>
      <c r="J14" s="136">
        <f>'Data Sheet'!F118</f>
        <v>895</v>
      </c>
      <c r="K14" s="125">
        <f t="shared" si="0"/>
        <v>0.83880037488284909</v>
      </c>
      <c r="L14" s="137">
        <f>'Data Sheet'!F163</f>
        <v>756</v>
      </c>
      <c r="M14" s="125">
        <f t="shared" si="1"/>
        <v>0.67924528301886788</v>
      </c>
      <c r="N14" s="84">
        <f t="shared" si="10"/>
        <v>0.1595550918639812</v>
      </c>
      <c r="O14" s="137">
        <f>'Data Sheet'!F208</f>
        <v>837</v>
      </c>
      <c r="P14" s="125">
        <f t="shared" si="11"/>
        <v>0.75202156334231807</v>
      </c>
      <c r="Q14" s="137">
        <f>'Data Sheet'!F253</f>
        <v>745</v>
      </c>
      <c r="R14" s="125">
        <f t="shared" si="12"/>
        <v>0.66936208445642409</v>
      </c>
      <c r="S14" s="137">
        <f>'Data Sheet'!F298</f>
        <v>844</v>
      </c>
      <c r="T14" s="125">
        <f t="shared" si="13"/>
        <v>0.75831087151841869</v>
      </c>
      <c r="U14" s="137">
        <f>'Data Sheet'!F343</f>
        <v>57</v>
      </c>
      <c r="V14" s="125">
        <f t="shared" si="14"/>
        <v>5.1212938005390833E-2</v>
      </c>
      <c r="W14" s="137">
        <f>'Data Sheet'!F373</f>
        <v>844</v>
      </c>
      <c r="X14" s="137">
        <f>'Data Sheet'!F388</f>
        <v>59</v>
      </c>
      <c r="Y14" s="125">
        <f t="shared" si="7"/>
        <v>6.990521327014218E-2</v>
      </c>
      <c r="Z14" s="135">
        <f>'Data Sheet'!F418</f>
        <v>62</v>
      </c>
      <c r="AA14" s="136">
        <f>'Data Sheet'!F433</f>
        <v>3</v>
      </c>
      <c r="AB14" s="84">
        <f t="shared" si="8"/>
        <v>4.8387096774193547E-2</v>
      </c>
      <c r="AC14" s="145">
        <f>'Data Sheet'!F463</f>
        <v>906</v>
      </c>
      <c r="AD14" s="146">
        <f>'Data Sheet'!F478</f>
        <v>62</v>
      </c>
      <c r="AE14" s="84">
        <f t="shared" si="9"/>
        <v>6.8432671081677707E-2</v>
      </c>
      <c r="AJ14"/>
      <c r="AK14"/>
      <c r="AL14"/>
      <c r="AM14"/>
      <c r="AN14"/>
      <c r="AO14"/>
      <c r="AP14"/>
      <c r="AQ14"/>
      <c r="AR14"/>
      <c r="AS14"/>
    </row>
    <row r="15" spans="1:90" ht="15.75" customHeight="1" thickBot="1" x14ac:dyDescent="0.35">
      <c r="A15" s="44" t="s">
        <v>1160</v>
      </c>
      <c r="B15" s="66">
        <f>'Summary Statistics KPI 0'!B21</f>
        <v>1227</v>
      </c>
      <c r="C15" s="60">
        <f>'Summary Statistics KPI 0'!C21</f>
        <v>108</v>
      </c>
      <c r="D15" s="60">
        <f>'Summary Statistics KPI 0'!E21</f>
        <v>90</v>
      </c>
      <c r="E15" s="60">
        <f>'Summary Statistics KPI 0'!G21</f>
        <v>37</v>
      </c>
      <c r="F15" s="67">
        <f>'Summary Statistics KPI 0'!I21</f>
        <v>1066</v>
      </c>
      <c r="G15" s="168" t="s">
        <v>91</v>
      </c>
      <c r="H15" s="173" t="s">
        <v>91</v>
      </c>
      <c r="I15" s="135">
        <f>'Data Sheet'!F109</f>
        <v>79</v>
      </c>
      <c r="J15" s="136">
        <f>'Data Sheet'!F124</f>
        <v>859</v>
      </c>
      <c r="K15" s="125">
        <f t="shared" si="0"/>
        <v>0.87031408308004055</v>
      </c>
      <c r="L15" s="137">
        <f>'Data Sheet'!F169</f>
        <v>730</v>
      </c>
      <c r="M15" s="125">
        <f t="shared" si="1"/>
        <v>0.6848030018761726</v>
      </c>
      <c r="N15" s="84">
        <f t="shared" si="10"/>
        <v>0.18551108120386794</v>
      </c>
      <c r="O15" s="137">
        <f>'Data Sheet'!F214</f>
        <v>788</v>
      </c>
      <c r="P15" s="125">
        <f t="shared" si="11"/>
        <v>0.7392120075046904</v>
      </c>
      <c r="Q15" s="137">
        <f>'Data Sheet'!F259</f>
        <v>712</v>
      </c>
      <c r="R15" s="125">
        <f t="shared" si="12"/>
        <v>0.66791744840525324</v>
      </c>
      <c r="S15" s="137">
        <f>'Data Sheet'!F304</f>
        <v>799</v>
      </c>
      <c r="T15" s="125">
        <f t="shared" si="13"/>
        <v>0.74953095684803006</v>
      </c>
      <c r="U15" s="137">
        <f>'Data Sheet'!F349</f>
        <v>16</v>
      </c>
      <c r="V15" s="125">
        <f t="shared" si="14"/>
        <v>1.50093808630394E-2</v>
      </c>
      <c r="W15" s="137">
        <f>'Data Sheet'!F379</f>
        <v>818</v>
      </c>
      <c r="X15" s="137">
        <f>'Data Sheet'!F394</f>
        <v>16</v>
      </c>
      <c r="Y15" s="125">
        <f t="shared" si="7"/>
        <v>1.9559902200488997E-2</v>
      </c>
      <c r="Z15" s="135">
        <f>'Data Sheet'!F424</f>
        <v>56</v>
      </c>
      <c r="AA15" s="136">
        <f>'Data Sheet'!F439</f>
        <v>0</v>
      </c>
      <c r="AB15" s="84">
        <f t="shared" si="8"/>
        <v>0</v>
      </c>
      <c r="AC15" s="145">
        <f>'Data Sheet'!F469</f>
        <v>874</v>
      </c>
      <c r="AD15" s="146">
        <f>'Data Sheet'!F484</f>
        <v>16</v>
      </c>
      <c r="AE15" s="84">
        <f t="shared" si="9"/>
        <v>1.8306636155606407E-2</v>
      </c>
      <c r="AJ15"/>
      <c r="AK15"/>
      <c r="AL15"/>
      <c r="AM15"/>
      <c r="AN15"/>
      <c r="AO15"/>
      <c r="AP15"/>
      <c r="AQ15"/>
      <c r="AR15"/>
      <c r="AS15"/>
    </row>
    <row r="16" spans="1:90" ht="15.75" customHeight="1" thickBot="1" x14ac:dyDescent="0.35">
      <c r="A16" s="44" t="s">
        <v>8</v>
      </c>
      <c r="B16" s="66">
        <f>'Summary Statistics KPI 0'!B22</f>
        <v>25366</v>
      </c>
      <c r="C16" s="60">
        <f>'Summary Statistics KPI 0'!C22</f>
        <v>1997</v>
      </c>
      <c r="D16" s="60">
        <f>'Summary Statistics KPI 0'!E22</f>
        <v>1922</v>
      </c>
      <c r="E16" s="60">
        <f>'Summary Statistics KPI 0'!G22</f>
        <v>132</v>
      </c>
      <c r="F16" s="67">
        <f>'Summary Statistics KPI 0'!I22</f>
        <v>21579</v>
      </c>
      <c r="G16" s="168" t="s">
        <v>91</v>
      </c>
      <c r="H16" s="173" t="s">
        <v>91</v>
      </c>
      <c r="I16" s="135">
        <f>'Data Sheet'!F105</f>
        <v>1546</v>
      </c>
      <c r="J16" s="136">
        <f>'Data Sheet'!F120</f>
        <v>15311</v>
      </c>
      <c r="K16" s="125">
        <f t="shared" si="0"/>
        <v>0.76428892327659359</v>
      </c>
      <c r="L16" s="137">
        <f>'Data Sheet'!F165</f>
        <v>11940</v>
      </c>
      <c r="M16" s="125">
        <f t="shared" si="1"/>
        <v>0.55331572362018633</v>
      </c>
      <c r="N16" s="84">
        <f t="shared" si="10"/>
        <v>0.21097319965640726</v>
      </c>
      <c r="O16" s="137">
        <f>'Data Sheet'!F210</f>
        <v>13334</v>
      </c>
      <c r="P16" s="125">
        <f t="shared" si="11"/>
        <v>0.61791556605959497</v>
      </c>
      <c r="Q16" s="137">
        <f>'Data Sheet'!F255</f>
        <v>11659</v>
      </c>
      <c r="R16" s="125">
        <f t="shared" si="12"/>
        <v>0.54029380416145323</v>
      </c>
      <c r="S16" s="137">
        <f>'Data Sheet'!F300</f>
        <v>13766</v>
      </c>
      <c r="T16" s="125">
        <f t="shared" si="13"/>
        <v>0.63793502942675751</v>
      </c>
      <c r="U16" s="137">
        <f>'Data Sheet'!F345</f>
        <v>432</v>
      </c>
      <c r="V16" s="125">
        <f t="shared" si="14"/>
        <v>2.001946336716252E-2</v>
      </c>
      <c r="W16" s="137">
        <f>'Data Sheet'!F375</f>
        <v>13169</v>
      </c>
      <c r="X16" s="137">
        <f>'Data Sheet'!F390</f>
        <v>438</v>
      </c>
      <c r="Y16" s="125">
        <f t="shared" si="7"/>
        <v>3.3259928620244517E-2</v>
      </c>
      <c r="Z16" s="135">
        <f>'Data Sheet'!F420</f>
        <v>1153</v>
      </c>
      <c r="AA16" s="136">
        <f>'Data Sheet'!F435</f>
        <v>46</v>
      </c>
      <c r="AB16" s="84">
        <f t="shared" si="8"/>
        <v>3.9895923677363401E-2</v>
      </c>
      <c r="AC16" s="145">
        <f>'Data Sheet'!F465</f>
        <v>14322</v>
      </c>
      <c r="AD16" s="146">
        <f>'Data Sheet'!F480</f>
        <v>484</v>
      </c>
      <c r="AE16" s="84">
        <f t="shared" si="9"/>
        <v>3.3794162826420893E-2</v>
      </c>
      <c r="AJ16"/>
      <c r="AK16"/>
      <c r="AL16"/>
      <c r="AM16"/>
      <c r="AN16"/>
      <c r="AO16"/>
      <c r="AP16"/>
      <c r="AQ16"/>
      <c r="AR16"/>
      <c r="AS16"/>
    </row>
    <row r="17" spans="1:90" ht="15.75" customHeight="1" thickBot="1" x14ac:dyDescent="0.35">
      <c r="A17" s="47" t="s">
        <v>16</v>
      </c>
      <c r="B17" s="66">
        <f>'Summary Statistics KPI 0'!B23</f>
        <v>1568</v>
      </c>
      <c r="C17" s="60">
        <f>'Summary Statistics KPI 0'!C23</f>
        <v>165</v>
      </c>
      <c r="D17" s="60">
        <f>'Summary Statistics KPI 0'!E23</f>
        <v>110</v>
      </c>
      <c r="E17" s="60">
        <f>'Summary Statistics KPI 0'!G23</f>
        <v>21</v>
      </c>
      <c r="F17" s="67">
        <f>'Summary Statistics KPI 0'!I23</f>
        <v>1314</v>
      </c>
      <c r="G17" s="168" t="s">
        <v>91</v>
      </c>
      <c r="H17" s="173" t="s">
        <v>91</v>
      </c>
      <c r="I17" s="135">
        <f>'Data Sheet'!F107</f>
        <v>156</v>
      </c>
      <c r="J17" s="136">
        <f>'Data Sheet'!F122</f>
        <v>906</v>
      </c>
      <c r="K17" s="125">
        <f t="shared" si="0"/>
        <v>0.78238341968911918</v>
      </c>
      <c r="L17" s="137">
        <f>'Data Sheet'!F167</f>
        <v>824</v>
      </c>
      <c r="M17" s="127">
        <f t="shared" si="1"/>
        <v>0.62709284627092843</v>
      </c>
      <c r="N17" s="84">
        <f t="shared" si="10"/>
        <v>0.15529057341819075</v>
      </c>
      <c r="O17" s="137">
        <f>'Data Sheet'!F212</f>
        <v>998</v>
      </c>
      <c r="P17" s="127">
        <f t="shared" si="11"/>
        <v>0.75951293759512939</v>
      </c>
      <c r="Q17" s="137">
        <f>'Data Sheet'!F257</f>
        <v>821</v>
      </c>
      <c r="R17" s="127">
        <f t="shared" si="12"/>
        <v>0.62480974124809741</v>
      </c>
      <c r="S17" s="137">
        <f>'Data Sheet'!F302</f>
        <v>1011</v>
      </c>
      <c r="T17" s="127">
        <f t="shared" si="13"/>
        <v>0.76940639269406397</v>
      </c>
      <c r="U17" s="137">
        <f>'Data Sheet'!F347</f>
        <v>32</v>
      </c>
      <c r="V17" s="127">
        <f t="shared" si="14"/>
        <v>2.4353120243531201E-2</v>
      </c>
      <c r="W17" s="137">
        <f>'Data Sheet'!F377</f>
        <v>972</v>
      </c>
      <c r="X17" s="137">
        <f>'Data Sheet'!F392</f>
        <v>33</v>
      </c>
      <c r="Y17" s="127">
        <f t="shared" si="7"/>
        <v>3.3950617283950615E-2</v>
      </c>
      <c r="Z17" s="135">
        <f>'Data Sheet'!F422</f>
        <v>86</v>
      </c>
      <c r="AA17" s="136">
        <f>'Data Sheet'!F437</f>
        <v>1</v>
      </c>
      <c r="AB17" s="129">
        <f t="shared" si="8"/>
        <v>1.1627906976744186E-2</v>
      </c>
      <c r="AC17" s="145">
        <f>'Data Sheet'!F467</f>
        <v>1058</v>
      </c>
      <c r="AD17" s="146">
        <f>'Data Sheet'!F482</f>
        <v>34</v>
      </c>
      <c r="AE17" s="129">
        <f t="shared" si="9"/>
        <v>3.2136105860113423E-2</v>
      </c>
      <c r="AJ17"/>
      <c r="AK17"/>
      <c r="AL17"/>
      <c r="AM17"/>
      <c r="AN17"/>
      <c r="AO17"/>
      <c r="AP17"/>
      <c r="AQ17"/>
      <c r="AR17"/>
      <c r="AS17"/>
      <c r="CJ17" s="120"/>
      <c r="CK17" s="120"/>
      <c r="CL17" s="120"/>
    </row>
    <row r="18" spans="1:90" s="120" customFormat="1" ht="15.75" customHeight="1" thickBot="1" x14ac:dyDescent="0.35">
      <c r="A18" s="108" t="s">
        <v>54</v>
      </c>
      <c r="B18" s="80">
        <f>('Summary Statistics KPI 0'!B24)</f>
        <v>321202</v>
      </c>
      <c r="C18" s="81">
        <f>('Summary Statistics KPI 0'!C24)</f>
        <v>23915</v>
      </c>
      <c r="D18" s="81">
        <f>('Summary Statistics KPI 0'!E24)</f>
        <v>24925</v>
      </c>
      <c r="E18" s="81">
        <f>('Summary Statistics KPI 0'!G24)</f>
        <v>3777</v>
      </c>
      <c r="F18" s="176">
        <f>('Summary Statistics KPI 0'!I24)</f>
        <v>276139</v>
      </c>
      <c r="G18" s="177" t="s">
        <v>91</v>
      </c>
      <c r="H18" s="178" t="s">
        <v>91</v>
      </c>
      <c r="I18" s="140">
        <f>SUM(I4:I17)</f>
        <v>15585</v>
      </c>
      <c r="J18" s="139">
        <f>SUM(J4:J17)</f>
        <v>196995</v>
      </c>
      <c r="K18" s="109">
        <f t="shared" ref="K18" si="15">J18/(F18-I18)</f>
        <v>0.75606208309985645</v>
      </c>
      <c r="L18" s="138">
        <f>SUM(L4:L17)</f>
        <v>157942</v>
      </c>
      <c r="M18" s="109">
        <f t="shared" ref="M18" si="16">L18/F18</f>
        <v>0.57196556806535837</v>
      </c>
      <c r="N18" s="118">
        <f t="shared" si="10"/>
        <v>0.18409651503449809</v>
      </c>
      <c r="O18" s="140">
        <f>SUM(O4:O17)</f>
        <v>172201</v>
      </c>
      <c r="P18" s="109">
        <f t="shared" si="3"/>
        <v>0.62360260593396799</v>
      </c>
      <c r="Q18" s="138">
        <f>SUM(Q4:Q17)</f>
        <v>152515</v>
      </c>
      <c r="R18" s="109">
        <f t="shared" si="4"/>
        <v>0.55231242236699629</v>
      </c>
      <c r="S18" s="138">
        <f>SUM(S4:S17)</f>
        <v>177582</v>
      </c>
      <c r="T18" s="109">
        <f t="shared" si="5"/>
        <v>0.64308916886061007</v>
      </c>
      <c r="U18" s="138">
        <f>SUM(U4:U17)</f>
        <v>5580</v>
      </c>
      <c r="V18" s="109">
        <f t="shared" si="6"/>
        <v>2.0207214482561318E-2</v>
      </c>
      <c r="W18" s="138">
        <f>SUM(W4:W17)</f>
        <v>172075</v>
      </c>
      <c r="X18" s="139">
        <f>SUM(X4:X17)</f>
        <v>5740</v>
      </c>
      <c r="Y18" s="109">
        <f t="shared" ref="Y18" si="17">X18/W18</f>
        <v>3.3357547580996662E-2</v>
      </c>
      <c r="Z18" s="141">
        <f>SUM(Z4:Z17)</f>
        <v>14712</v>
      </c>
      <c r="AA18" s="142">
        <f>SUM(AA4:AA17)</f>
        <v>375</v>
      </c>
      <c r="AB18" s="109">
        <f t="shared" si="8"/>
        <v>2.5489396411092987E-2</v>
      </c>
      <c r="AC18" s="143">
        <f>SUM(AC4:AC17)</f>
        <v>186787</v>
      </c>
      <c r="AD18" s="144">
        <f>SUM(AD4:AD17)</f>
        <v>6115</v>
      </c>
      <c r="AE18" s="109">
        <f t="shared" ref="AE18" si="18">AD18/AC18</f>
        <v>3.2737824366792123E-2</v>
      </c>
      <c r="AF18" s="119"/>
      <c r="AG18" s="119"/>
      <c r="AH18" s="119"/>
      <c r="AI18" s="119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J19"/>
      <c r="AK19"/>
      <c r="AL19"/>
      <c r="AM19"/>
      <c r="AN19"/>
      <c r="AO19"/>
      <c r="AP19"/>
      <c r="AQ19"/>
      <c r="AR19"/>
      <c r="AS19"/>
    </row>
    <row r="20" spans="1:90" x14ac:dyDescent="0.25">
      <c r="L20" s="1"/>
      <c r="AJ20"/>
      <c r="AK20"/>
      <c r="AL20"/>
      <c r="AM20"/>
      <c r="AN20"/>
      <c r="AO20"/>
      <c r="AP20"/>
      <c r="AQ20"/>
      <c r="AR20"/>
      <c r="AS20"/>
    </row>
    <row r="21" spans="1:90" x14ac:dyDescent="0.25">
      <c r="L21" s="1"/>
      <c r="M21" s="35"/>
      <c r="N21" s="35"/>
      <c r="R21" s="35"/>
      <c r="AJ21"/>
      <c r="AK21"/>
      <c r="AL21"/>
      <c r="AM21"/>
      <c r="AN21"/>
      <c r="AO21"/>
      <c r="AP21"/>
      <c r="AQ21"/>
      <c r="AR21"/>
      <c r="AS21"/>
    </row>
    <row r="22" spans="1:90" x14ac:dyDescent="0.25">
      <c r="L22" s="1"/>
      <c r="M22" s="35"/>
      <c r="N22" s="35"/>
      <c r="R22" s="35"/>
      <c r="AJ22"/>
      <c r="AK22"/>
      <c r="AL22"/>
      <c r="AM22"/>
      <c r="AN22"/>
      <c r="AO22"/>
      <c r="AP22"/>
      <c r="AQ22"/>
      <c r="AR22"/>
      <c r="AS22"/>
    </row>
    <row r="23" spans="1:90" x14ac:dyDescent="0.25">
      <c r="J23" s="105"/>
      <c r="L23" s="1"/>
      <c r="M23" s="35"/>
      <c r="N23" s="35"/>
      <c r="R23" s="35"/>
      <c r="AJ23"/>
      <c r="AK23"/>
      <c r="AL23"/>
      <c r="AM23"/>
      <c r="AN23"/>
      <c r="AO23"/>
      <c r="AP23"/>
      <c r="AQ23"/>
      <c r="AR23"/>
      <c r="AS23"/>
    </row>
    <row r="24" spans="1:90" x14ac:dyDescent="0.25">
      <c r="J24" s="1"/>
      <c r="AJ24"/>
      <c r="AK24"/>
      <c r="AL24"/>
      <c r="AM24"/>
      <c r="AN24"/>
      <c r="AO24"/>
      <c r="AP24"/>
      <c r="AQ24"/>
      <c r="AR24"/>
      <c r="AS24"/>
    </row>
    <row r="25" spans="1:90" x14ac:dyDescent="0.25">
      <c r="AJ25"/>
      <c r="AK25"/>
      <c r="AL25"/>
      <c r="AM25"/>
      <c r="AN25"/>
      <c r="AO25"/>
      <c r="AP25"/>
      <c r="AQ25"/>
      <c r="AR25"/>
      <c r="AS25"/>
    </row>
    <row r="26" spans="1:90" x14ac:dyDescent="0.25">
      <c r="H26" s="13"/>
      <c r="J26" s="1"/>
      <c r="K26"/>
      <c r="AJ26"/>
      <c r="AK26"/>
      <c r="AL26"/>
      <c r="AM26"/>
      <c r="AN26"/>
      <c r="AO26"/>
      <c r="AP26"/>
      <c r="AQ26"/>
      <c r="AR26"/>
      <c r="AS26"/>
    </row>
    <row r="27" spans="1:90" x14ac:dyDescent="0.25">
      <c r="J27" s="1"/>
      <c r="K27"/>
      <c r="AJ27"/>
      <c r="AK27"/>
      <c r="AL27"/>
      <c r="AM27"/>
      <c r="AN27"/>
      <c r="AO27"/>
      <c r="AP27"/>
      <c r="AQ27"/>
      <c r="AR27"/>
      <c r="AS27"/>
    </row>
    <row r="28" spans="1:90" x14ac:dyDescent="0.25">
      <c r="AJ28"/>
      <c r="AK28"/>
      <c r="AL28"/>
      <c r="AM28"/>
      <c r="AN28"/>
      <c r="AO28"/>
      <c r="AP28"/>
      <c r="AQ28"/>
      <c r="AR28"/>
      <c r="AS28"/>
    </row>
  </sheetData>
  <sortState ref="A5:AE17">
    <sortCondition ref="A5:A17"/>
  </sortState>
  <mergeCells count="21">
    <mergeCell ref="Z1:AB1"/>
    <mergeCell ref="AC1:AE1"/>
    <mergeCell ref="S1:T1"/>
    <mergeCell ref="U1:V1"/>
    <mergeCell ref="W1:Y1"/>
    <mergeCell ref="S2:T2"/>
    <mergeCell ref="U2:V2"/>
    <mergeCell ref="W2:Y2"/>
    <mergeCell ref="Z2:AB2"/>
    <mergeCell ref="AC2:AE2"/>
    <mergeCell ref="Q1:R1"/>
    <mergeCell ref="I1:K1"/>
    <mergeCell ref="L1:M1"/>
    <mergeCell ref="B1:F1"/>
    <mergeCell ref="O1:P1"/>
    <mergeCell ref="G1:H1"/>
    <mergeCell ref="B2:F2"/>
    <mergeCell ref="I2:K2"/>
    <mergeCell ref="L2:M2"/>
    <mergeCell ref="O2:P2"/>
    <mergeCell ref="Q2:R2"/>
  </mergeCells>
  <phoneticPr fontId="2" type="noConversion"/>
  <pageMargins left="0.23622047244094491" right="0.19685039370078741" top="1.299212598425197" bottom="0.98425196850393704" header="0.51181102362204722" footer="0.51181102362204722"/>
  <pageSetup paperSize="9" scale="51" orientation="landscape" r:id="rId1"/>
  <headerFooter alignWithMargins="0">
    <oddHeader>&amp;CDiabetic Retinopathy Screening - &amp;A</oddHeader>
    <oddFooter>&amp;C&amp;Z&amp;F</oddFooter>
  </headerFooter>
  <ignoredErrors>
    <ignoredError sqref="K18 P18 R18 T18 V18 Y18 AB1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20"/>
  <sheetViews>
    <sheetView topLeftCell="A4" workbookViewId="0">
      <selection activeCell="Q18" sqref="Q18"/>
    </sheetView>
  </sheetViews>
  <sheetFormatPr defaultRowHeight="12.5" x14ac:dyDescent="0.25"/>
  <cols>
    <col min="1" max="1" width="25.6328125" customWidth="1"/>
    <col min="2" max="2" width="10.36328125" hidden="1" customWidth="1"/>
    <col min="3" max="3" width="10.54296875" hidden="1" customWidth="1"/>
    <col min="4" max="4" width="11.54296875" hidden="1" customWidth="1"/>
    <col min="5" max="6" width="9.36328125" hidden="1" customWidth="1"/>
    <col min="7" max="7" width="9.453125" customWidth="1"/>
    <col min="8" max="9" width="9.453125" hidden="1" customWidth="1"/>
    <col min="10" max="10" width="9.453125" style="1" hidden="1" customWidth="1"/>
    <col min="11" max="12" width="9.453125" hidden="1" customWidth="1"/>
    <col min="13" max="13" width="9.453125" style="1" hidden="1" customWidth="1"/>
    <col min="14" max="15" width="9.453125" hidden="1" customWidth="1"/>
    <col min="16" max="16" width="9.453125" style="1" hidden="1" customWidth="1"/>
    <col min="17" max="20" width="9.453125" customWidth="1"/>
    <col min="21" max="21" width="9.453125" style="1" customWidth="1"/>
    <col min="22" max="42" width="9.36328125" style="8"/>
  </cols>
  <sheetData>
    <row r="1" spans="1:42" ht="39" customHeight="1" thickBot="1" x14ac:dyDescent="0.3">
      <c r="B1" s="2" t="s">
        <v>0</v>
      </c>
      <c r="C1" s="3"/>
      <c r="D1" s="3"/>
      <c r="E1" s="3"/>
      <c r="F1" s="3"/>
      <c r="G1" s="20"/>
      <c r="H1" s="249" t="s">
        <v>27</v>
      </c>
      <c r="I1" s="250"/>
      <c r="J1" s="251"/>
      <c r="K1" s="242" t="s">
        <v>38</v>
      </c>
      <c r="L1" s="231"/>
      <c r="M1" s="232"/>
      <c r="N1" s="242" t="s">
        <v>31</v>
      </c>
      <c r="O1" s="231"/>
      <c r="P1" s="232"/>
      <c r="Q1" s="242" t="s">
        <v>39</v>
      </c>
      <c r="R1" s="231"/>
      <c r="S1" s="232"/>
      <c r="T1" s="242" t="s">
        <v>37</v>
      </c>
      <c r="U1" s="232"/>
    </row>
    <row r="2" spans="1:42" ht="39" customHeight="1" thickBot="1" x14ac:dyDescent="0.3">
      <c r="A2" s="248" t="s">
        <v>94</v>
      </c>
      <c r="B2" s="248"/>
      <c r="C2" s="248"/>
      <c r="D2" s="248"/>
      <c r="E2" s="248"/>
      <c r="F2" s="248"/>
      <c r="G2" s="248"/>
      <c r="H2" s="39"/>
      <c r="I2" s="39"/>
      <c r="J2" s="132"/>
      <c r="K2" s="134"/>
      <c r="L2" s="133"/>
      <c r="M2" s="134"/>
      <c r="N2" s="134"/>
      <c r="O2" s="133"/>
      <c r="P2" s="132"/>
      <c r="Q2" s="245" t="s">
        <v>99</v>
      </c>
      <c r="R2" s="246"/>
      <c r="S2" s="246"/>
      <c r="T2" s="246"/>
      <c r="U2" s="247"/>
      <c r="AP2"/>
    </row>
    <row r="3" spans="1:42" s="207" customFormat="1" ht="132.75" customHeight="1" thickBot="1" x14ac:dyDescent="0.3">
      <c r="A3" s="193" t="s">
        <v>13</v>
      </c>
      <c r="B3" s="201" t="s">
        <v>1</v>
      </c>
      <c r="C3" s="202" t="s">
        <v>9</v>
      </c>
      <c r="D3" s="202" t="s">
        <v>14</v>
      </c>
      <c r="E3" s="202" t="s">
        <v>10</v>
      </c>
      <c r="F3" s="203" t="s">
        <v>11</v>
      </c>
      <c r="G3" s="204" t="s">
        <v>36</v>
      </c>
      <c r="H3" s="204" t="s">
        <v>28</v>
      </c>
      <c r="I3" s="189" t="s">
        <v>52</v>
      </c>
      <c r="J3" s="198" t="s">
        <v>61</v>
      </c>
      <c r="K3" s="204" t="s">
        <v>29</v>
      </c>
      <c r="L3" s="189" t="s">
        <v>30</v>
      </c>
      <c r="M3" s="198" t="s">
        <v>62</v>
      </c>
      <c r="N3" s="204" t="s">
        <v>32</v>
      </c>
      <c r="O3" s="189" t="s">
        <v>76</v>
      </c>
      <c r="P3" s="198" t="s">
        <v>63</v>
      </c>
      <c r="Q3" s="204" t="s">
        <v>33</v>
      </c>
      <c r="R3" s="189" t="s">
        <v>34</v>
      </c>
      <c r="S3" s="205" t="s">
        <v>35</v>
      </c>
      <c r="T3" s="204" t="s">
        <v>75</v>
      </c>
      <c r="U3" s="198" t="s">
        <v>64</v>
      </c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</row>
    <row r="4" spans="1:42" ht="15.75" customHeight="1" thickBot="1" x14ac:dyDescent="0.35">
      <c r="A4" s="48" t="s">
        <v>15</v>
      </c>
      <c r="B4" s="89">
        <v>20730</v>
      </c>
      <c r="C4" s="90">
        <v>1531</v>
      </c>
      <c r="D4" s="90">
        <v>1400</v>
      </c>
      <c r="E4" s="90">
        <v>11</v>
      </c>
      <c r="F4" s="91">
        <v>17810</v>
      </c>
      <c r="G4" s="147">
        <f>'Data Sheet'!F636</f>
        <v>13740</v>
      </c>
      <c r="H4" s="148">
        <v>13384</v>
      </c>
      <c r="I4" s="148">
        <v>641</v>
      </c>
      <c r="J4" s="87">
        <f t="shared" ref="J4:J17" si="0">I4/H4</f>
        <v>4.789300657501494E-2</v>
      </c>
      <c r="K4" s="148">
        <v>2313</v>
      </c>
      <c r="L4" s="148">
        <v>91</v>
      </c>
      <c r="M4" s="87">
        <f t="shared" ref="M4:M17" si="1">L4/K4</f>
        <v>3.9342844790315606E-2</v>
      </c>
      <c r="N4" s="148">
        <v>15697</v>
      </c>
      <c r="O4" s="148">
        <v>732</v>
      </c>
      <c r="P4" s="87">
        <f t="shared" ref="P4" si="2">O4/N4</f>
        <v>4.6633114607886855E-2</v>
      </c>
      <c r="Q4" s="147">
        <f>'Data Sheet'!F501</f>
        <v>207</v>
      </c>
      <c r="R4" s="147">
        <f>'Data Sheet'!F516</f>
        <v>6</v>
      </c>
      <c r="S4" s="147">
        <f>'Data Sheet'!F531</f>
        <v>5</v>
      </c>
      <c r="T4" s="149">
        <f>'Data Sheet'!F576</f>
        <v>13299</v>
      </c>
      <c r="U4" s="179">
        <f>'Data Sheet'!F651/100</f>
        <v>0.96920000000000006</v>
      </c>
    </row>
    <row r="5" spans="1:42" ht="15.75" customHeight="1" thickBot="1" x14ac:dyDescent="0.35">
      <c r="A5" s="44" t="s">
        <v>2</v>
      </c>
      <c r="B5" s="4">
        <v>6405</v>
      </c>
      <c r="C5" s="5">
        <v>787</v>
      </c>
      <c r="D5" s="5">
        <v>1054</v>
      </c>
      <c r="E5" s="5">
        <v>59</v>
      </c>
      <c r="F5" s="6">
        <v>4623</v>
      </c>
      <c r="G5" s="147">
        <f>'Data Sheet'!F637</f>
        <v>4347</v>
      </c>
      <c r="H5" s="150">
        <v>3230</v>
      </c>
      <c r="I5" s="150">
        <v>119</v>
      </c>
      <c r="J5" s="84">
        <f t="shared" si="0"/>
        <v>3.6842105263157891E-2</v>
      </c>
      <c r="K5" s="150">
        <v>288</v>
      </c>
      <c r="L5" s="150">
        <v>0</v>
      </c>
      <c r="M5" s="84">
        <f t="shared" si="1"/>
        <v>0</v>
      </c>
      <c r="N5" s="150">
        <v>3518</v>
      </c>
      <c r="O5" s="150">
        <v>119</v>
      </c>
      <c r="P5" s="84">
        <f t="shared" ref="P5:P18" si="3">O5/N5</f>
        <v>3.3826037521318929E-2</v>
      </c>
      <c r="Q5" s="147">
        <f>'Data Sheet'!F502</f>
        <v>137</v>
      </c>
      <c r="R5" s="147">
        <f>'Data Sheet'!F517</f>
        <v>13</v>
      </c>
      <c r="S5" s="147">
        <f>'Data Sheet'!F532</f>
        <v>12</v>
      </c>
      <c r="T5" s="149">
        <f>'Data Sheet'!F577</f>
        <v>2894</v>
      </c>
      <c r="U5" s="179">
        <f>'Data Sheet'!F652/100</f>
        <v>0.6673</v>
      </c>
    </row>
    <row r="6" spans="1:42" ht="15.75" customHeight="1" thickBot="1" x14ac:dyDescent="0.35">
      <c r="A6" s="44" t="s">
        <v>1159</v>
      </c>
      <c r="B6" s="4">
        <v>20332</v>
      </c>
      <c r="C6" s="5">
        <v>3193</v>
      </c>
      <c r="D6" s="5">
        <v>962</v>
      </c>
      <c r="E6" s="5">
        <v>186</v>
      </c>
      <c r="F6" s="6">
        <v>16363</v>
      </c>
      <c r="G6" s="147">
        <f>'Data Sheet'!F648</f>
        <v>6701</v>
      </c>
      <c r="H6" s="150">
        <v>12434</v>
      </c>
      <c r="I6" s="150">
        <v>610</v>
      </c>
      <c r="J6" s="84">
        <f t="shared" si="0"/>
        <v>4.905903168730899E-2</v>
      </c>
      <c r="K6" s="150">
        <v>1274</v>
      </c>
      <c r="L6" s="150">
        <v>31</v>
      </c>
      <c r="M6" s="84">
        <f t="shared" si="1"/>
        <v>2.4332810047095761E-2</v>
      </c>
      <c r="N6" s="150">
        <v>13708</v>
      </c>
      <c r="O6" s="150">
        <v>641</v>
      </c>
      <c r="P6" s="84">
        <f t="shared" si="3"/>
        <v>4.6761015465421649E-2</v>
      </c>
      <c r="Q6" s="147">
        <f>'Data Sheet'!F513</f>
        <v>56</v>
      </c>
      <c r="R6" s="147">
        <f>'Data Sheet'!F528</f>
        <v>7</v>
      </c>
      <c r="S6" s="147">
        <f>'Data Sheet'!F543</f>
        <v>7</v>
      </c>
      <c r="T6" s="149">
        <f>'Data Sheet'!F588</f>
        <v>6547</v>
      </c>
      <c r="U6" s="179">
        <f>'Data Sheet'!F663/100</f>
        <v>0.98349999999999993</v>
      </c>
    </row>
    <row r="7" spans="1:42" ht="15.75" customHeight="1" thickBot="1" x14ac:dyDescent="0.35">
      <c r="A7" s="45" t="s">
        <v>3</v>
      </c>
      <c r="B7" s="4">
        <v>8329</v>
      </c>
      <c r="C7" s="5">
        <v>849</v>
      </c>
      <c r="D7" s="5">
        <v>465</v>
      </c>
      <c r="E7" s="5">
        <v>146</v>
      </c>
      <c r="F7" s="6">
        <v>7161</v>
      </c>
      <c r="G7" s="147">
        <f>'Data Sheet'!F638</f>
        <v>12330</v>
      </c>
      <c r="H7" s="150">
        <v>6692</v>
      </c>
      <c r="I7" s="150">
        <v>86</v>
      </c>
      <c r="J7" s="84">
        <f t="shared" si="0"/>
        <v>1.2851165570830842E-2</v>
      </c>
      <c r="K7" s="150">
        <v>97</v>
      </c>
      <c r="L7" s="150">
        <v>10</v>
      </c>
      <c r="M7" s="84">
        <f t="shared" si="1"/>
        <v>0.10309278350515463</v>
      </c>
      <c r="N7" s="150">
        <v>6789</v>
      </c>
      <c r="O7" s="150">
        <v>96</v>
      </c>
      <c r="P7" s="84">
        <f t="shared" si="3"/>
        <v>1.4140521431727796E-2</v>
      </c>
      <c r="Q7" s="147">
        <f>'Data Sheet'!F503</f>
        <v>115</v>
      </c>
      <c r="R7" s="147">
        <f>'Data Sheet'!F518</f>
        <v>7</v>
      </c>
      <c r="S7" s="147">
        <f>'Data Sheet'!F533</f>
        <v>7</v>
      </c>
      <c r="T7" s="149">
        <f>'Data Sheet'!F578</f>
        <v>11645</v>
      </c>
      <c r="U7" s="179">
        <f>'Data Sheet'!F653/100</f>
        <v>0.94540000000000002</v>
      </c>
    </row>
    <row r="8" spans="1:42" ht="15.75" customHeight="1" thickBot="1" x14ac:dyDescent="0.35">
      <c r="A8" s="44" t="s">
        <v>1158</v>
      </c>
      <c r="B8" s="4">
        <v>972</v>
      </c>
      <c r="C8" s="5">
        <v>172</v>
      </c>
      <c r="D8" s="5">
        <v>49</v>
      </c>
      <c r="E8" s="5">
        <v>12</v>
      </c>
      <c r="F8" s="6">
        <v>763</v>
      </c>
      <c r="G8" s="147">
        <f>'Data Sheet'!F646</f>
        <v>9901</v>
      </c>
      <c r="H8" s="150">
        <v>677</v>
      </c>
      <c r="I8" s="150">
        <v>42</v>
      </c>
      <c r="J8" s="84">
        <f t="shared" si="0"/>
        <v>6.2038404726735601E-2</v>
      </c>
      <c r="K8" s="150">
        <v>1</v>
      </c>
      <c r="L8" s="150">
        <v>0</v>
      </c>
      <c r="M8" s="84">
        <f t="shared" si="1"/>
        <v>0</v>
      </c>
      <c r="N8" s="150">
        <v>678</v>
      </c>
      <c r="O8" s="150">
        <v>42</v>
      </c>
      <c r="P8" s="84">
        <f t="shared" si="3"/>
        <v>6.1946902654867256E-2</v>
      </c>
      <c r="Q8" s="147">
        <f>'Data Sheet'!F511</f>
        <v>118</v>
      </c>
      <c r="R8" s="147">
        <f>'Data Sheet'!F526</f>
        <v>24</v>
      </c>
      <c r="S8" s="147">
        <f>'Data Sheet'!F541</f>
        <v>25</v>
      </c>
      <c r="T8" s="149">
        <f>'Data Sheet'!F586</f>
        <v>4617</v>
      </c>
      <c r="U8" s="179">
        <f>'Data Sheet'!F661/100</f>
        <v>0.47389999999999999</v>
      </c>
    </row>
    <row r="9" spans="1:42" s="10" customFormat="1" ht="15.75" customHeight="1" thickBot="1" x14ac:dyDescent="0.35">
      <c r="A9" s="44" t="s">
        <v>1157</v>
      </c>
      <c r="B9" s="4">
        <v>56749</v>
      </c>
      <c r="C9" s="5">
        <v>5856</v>
      </c>
      <c r="D9" s="5">
        <v>1744</v>
      </c>
      <c r="E9" s="5">
        <v>1611</v>
      </c>
      <c r="F9" s="6">
        <v>50760</v>
      </c>
      <c r="G9" s="147">
        <f>'Data Sheet'!F642</f>
        <v>16459</v>
      </c>
      <c r="H9" s="150">
        <v>36982</v>
      </c>
      <c r="I9" s="150">
        <v>958</v>
      </c>
      <c r="J9" s="84">
        <f t="shared" si="0"/>
        <v>2.5904494078200207E-2</v>
      </c>
      <c r="K9" s="150">
        <v>2764</v>
      </c>
      <c r="L9" s="150">
        <v>10</v>
      </c>
      <c r="M9" s="84">
        <f t="shared" si="1"/>
        <v>3.6179450072358899E-3</v>
      </c>
      <c r="N9" s="150">
        <v>39746</v>
      </c>
      <c r="O9" s="150">
        <v>968</v>
      </c>
      <c r="P9" s="84">
        <f t="shared" si="3"/>
        <v>2.4354652040456903E-2</v>
      </c>
      <c r="Q9" s="147">
        <f>'Data Sheet'!F507</f>
        <v>134</v>
      </c>
      <c r="R9" s="147">
        <f>'Data Sheet'!F522</f>
        <v>16</v>
      </c>
      <c r="S9" s="147">
        <f>'Data Sheet'!F537</f>
        <v>16</v>
      </c>
      <c r="T9" s="149">
        <f>'Data Sheet'!F582</f>
        <v>9963</v>
      </c>
      <c r="U9" s="179">
        <f>'Data Sheet'!F657/100</f>
        <v>0.60970000000000002</v>
      </c>
      <c r="V9" s="8"/>
      <c r="W9" s="8"/>
      <c r="X9" s="8"/>
      <c r="Y9" s="8"/>
      <c r="Z9" s="36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ht="15.75" customHeight="1" thickBot="1" x14ac:dyDescent="0.35">
      <c r="A10" s="44" t="s">
        <v>1161</v>
      </c>
      <c r="B10" s="4">
        <v>18157</v>
      </c>
      <c r="C10" s="5">
        <v>2176</v>
      </c>
      <c r="D10" s="5">
        <v>514</v>
      </c>
      <c r="E10" s="5">
        <v>446</v>
      </c>
      <c r="F10" s="6">
        <v>15913</v>
      </c>
      <c r="G10" s="147">
        <f>'Data Sheet'!F639</f>
        <v>37706</v>
      </c>
      <c r="H10" s="150">
        <v>11234</v>
      </c>
      <c r="I10" s="150">
        <v>460</v>
      </c>
      <c r="J10" s="84">
        <f t="shared" si="0"/>
        <v>4.094712479971515E-2</v>
      </c>
      <c r="K10" s="150">
        <v>1748</v>
      </c>
      <c r="L10" s="150">
        <v>41</v>
      </c>
      <c r="M10" s="84">
        <f t="shared" si="1"/>
        <v>2.345537757437071E-2</v>
      </c>
      <c r="N10" s="150">
        <v>12982</v>
      </c>
      <c r="O10" s="150">
        <v>501</v>
      </c>
      <c r="P10" s="84">
        <f t="shared" si="3"/>
        <v>3.8591896472038208E-2</v>
      </c>
      <c r="Q10" s="147">
        <f>'Data Sheet'!F504</f>
        <v>157</v>
      </c>
      <c r="R10" s="147">
        <f>'Data Sheet'!F519</f>
        <v>35</v>
      </c>
      <c r="S10" s="147">
        <f>'Data Sheet'!F534</f>
        <v>41</v>
      </c>
      <c r="T10" s="149">
        <f>'Data Sheet'!F579</f>
        <v>13179</v>
      </c>
      <c r="U10" s="179">
        <f>'Data Sheet'!F654/100</f>
        <v>0.35299999999999998</v>
      </c>
      <c r="X10" s="36"/>
      <c r="Z10" s="36"/>
    </row>
    <row r="11" spans="1:42" ht="15.75" customHeight="1" thickBot="1" x14ac:dyDescent="0.35">
      <c r="A11" s="44" t="s">
        <v>4</v>
      </c>
      <c r="B11" s="4">
        <v>14036</v>
      </c>
      <c r="C11" s="5">
        <v>1064</v>
      </c>
      <c r="D11" s="5">
        <v>321</v>
      </c>
      <c r="E11" s="5">
        <v>252</v>
      </c>
      <c r="F11" s="6">
        <v>12903</v>
      </c>
      <c r="G11" s="147">
        <f>'Data Sheet'!F640</f>
        <v>10129</v>
      </c>
      <c r="H11" s="150">
        <v>9386</v>
      </c>
      <c r="I11" s="150">
        <v>363</v>
      </c>
      <c r="J11" s="84">
        <f t="shared" si="0"/>
        <v>3.8674621777114851E-2</v>
      </c>
      <c r="K11" s="150">
        <v>1643</v>
      </c>
      <c r="L11" s="150">
        <v>36</v>
      </c>
      <c r="M11" s="84">
        <f t="shared" si="1"/>
        <v>2.1911138161898967E-2</v>
      </c>
      <c r="N11" s="150">
        <v>11029</v>
      </c>
      <c r="O11" s="150">
        <v>399</v>
      </c>
      <c r="P11" s="84">
        <f t="shared" si="3"/>
        <v>3.6177350621089857E-2</v>
      </c>
      <c r="Q11" s="147">
        <f>'Data Sheet'!F505</f>
        <v>201</v>
      </c>
      <c r="R11" s="147">
        <f>'Data Sheet'!F520</f>
        <v>18</v>
      </c>
      <c r="S11" s="147">
        <f>'Data Sheet'!F535</f>
        <v>18</v>
      </c>
      <c r="T11" s="149">
        <f>'Data Sheet'!F580</f>
        <v>5787</v>
      </c>
      <c r="U11" s="179">
        <f>'Data Sheet'!F655/100</f>
        <v>0.57489999999999997</v>
      </c>
    </row>
    <row r="12" spans="1:42" ht="15.75" customHeight="1" thickBot="1" x14ac:dyDescent="0.35">
      <c r="A12" s="46" t="s">
        <v>5</v>
      </c>
      <c r="B12" s="43">
        <v>25009</v>
      </c>
      <c r="C12" s="5">
        <v>1379</v>
      </c>
      <c r="D12" s="5">
        <v>1662</v>
      </c>
      <c r="E12" s="5">
        <v>189</v>
      </c>
      <c r="F12" s="6">
        <v>22157</v>
      </c>
      <c r="G12" s="147">
        <f>'Data Sheet'!F641</f>
        <v>16829</v>
      </c>
      <c r="H12" s="150">
        <v>17281</v>
      </c>
      <c r="I12" s="150">
        <v>541</v>
      </c>
      <c r="J12" s="151">
        <f t="shared" si="0"/>
        <v>3.1306058677159888E-2</v>
      </c>
      <c r="K12" s="150">
        <v>894</v>
      </c>
      <c r="L12" s="150">
        <v>28</v>
      </c>
      <c r="M12" s="151">
        <f t="shared" si="1"/>
        <v>3.1319910514541388E-2</v>
      </c>
      <c r="N12" s="150">
        <v>18175</v>
      </c>
      <c r="O12" s="150">
        <v>569</v>
      </c>
      <c r="P12" s="151">
        <f t="shared" si="3"/>
        <v>3.1306740027510313E-2</v>
      </c>
      <c r="Q12" s="147">
        <f>'Data Sheet'!F506</f>
        <v>152</v>
      </c>
      <c r="R12" s="147">
        <f>'Data Sheet'!F521</f>
        <v>11</v>
      </c>
      <c r="S12" s="147">
        <f>'Data Sheet'!F536</f>
        <v>7</v>
      </c>
      <c r="T12" s="149">
        <f>'Data Sheet'!F581</f>
        <v>12554</v>
      </c>
      <c r="U12" s="179">
        <f>'Data Sheet'!F656/100</f>
        <v>0.75470000000000004</v>
      </c>
    </row>
    <row r="13" spans="1:42" ht="15.75" customHeight="1" thickBot="1" x14ac:dyDescent="0.35">
      <c r="A13" s="44" t="s">
        <v>6</v>
      </c>
      <c r="B13" s="4">
        <v>28536</v>
      </c>
      <c r="C13" s="5">
        <v>2320</v>
      </c>
      <c r="D13" s="5">
        <v>1113</v>
      </c>
      <c r="E13" s="5">
        <v>653</v>
      </c>
      <c r="F13" s="6">
        <v>25756</v>
      </c>
      <c r="G13" s="147">
        <f>'Data Sheet'!F644</f>
        <v>23427</v>
      </c>
      <c r="H13" s="150">
        <v>18199</v>
      </c>
      <c r="I13" s="150">
        <v>760</v>
      </c>
      <c r="J13" s="84">
        <f t="shared" si="0"/>
        <v>4.1760536293202921E-2</v>
      </c>
      <c r="K13" s="150">
        <v>1371</v>
      </c>
      <c r="L13" s="150">
        <v>79</v>
      </c>
      <c r="M13" s="84">
        <f t="shared" si="1"/>
        <v>5.7622173595915392E-2</v>
      </c>
      <c r="N13" s="150">
        <v>19570</v>
      </c>
      <c r="O13" s="150">
        <v>839</v>
      </c>
      <c r="P13" s="84">
        <f t="shared" si="3"/>
        <v>4.2871742462953499E-2</v>
      </c>
      <c r="Q13" s="147">
        <f>'Data Sheet'!F509</f>
        <v>215</v>
      </c>
      <c r="R13" s="147">
        <f>'Data Sheet'!F524</f>
        <v>11</v>
      </c>
      <c r="S13" s="147">
        <f>'Data Sheet'!F539</f>
        <v>8</v>
      </c>
      <c r="T13" s="149">
        <f>'Data Sheet'!F584</f>
        <v>16436</v>
      </c>
      <c r="U13" s="179">
        <f>'Data Sheet'!F659/100</f>
        <v>0.70299999999999996</v>
      </c>
    </row>
    <row r="14" spans="1:42" ht="15.75" customHeight="1" thickBot="1" x14ac:dyDescent="0.35">
      <c r="A14" s="44" t="s">
        <v>7</v>
      </c>
      <c r="B14" s="4">
        <v>14651</v>
      </c>
      <c r="C14" s="5">
        <v>1614</v>
      </c>
      <c r="D14" s="5">
        <v>608</v>
      </c>
      <c r="E14" s="5">
        <v>129</v>
      </c>
      <c r="F14" s="6">
        <v>12558</v>
      </c>
      <c r="G14" s="147">
        <f>'Data Sheet'!F643</f>
        <v>817</v>
      </c>
      <c r="H14" s="150">
        <v>8786</v>
      </c>
      <c r="I14" s="150">
        <v>484</v>
      </c>
      <c r="J14" s="84">
        <f t="shared" si="0"/>
        <v>5.5087639426360122E-2</v>
      </c>
      <c r="K14" s="150">
        <v>639</v>
      </c>
      <c r="L14" s="150">
        <v>36</v>
      </c>
      <c r="M14" s="84">
        <f t="shared" si="1"/>
        <v>5.6338028169014086E-2</v>
      </c>
      <c r="N14" s="150">
        <v>9425</v>
      </c>
      <c r="O14" s="150">
        <v>520</v>
      </c>
      <c r="P14" s="84">
        <f t="shared" si="3"/>
        <v>5.5172413793103448E-2</v>
      </c>
      <c r="Q14" s="147">
        <f>'Data Sheet'!F508</f>
        <v>65</v>
      </c>
      <c r="R14" s="147">
        <f>'Data Sheet'!F523</f>
        <v>11</v>
      </c>
      <c r="S14" s="147">
        <f>'Data Sheet'!F538</f>
        <v>12</v>
      </c>
      <c r="T14" s="149">
        <f>'Data Sheet'!F583</f>
        <v>641</v>
      </c>
      <c r="U14" s="179">
        <f>'Data Sheet'!F658/100</f>
        <v>0.78459999999999996</v>
      </c>
    </row>
    <row r="15" spans="1:42" ht="15.75" customHeight="1" thickBot="1" x14ac:dyDescent="0.35">
      <c r="A15" s="44" t="s">
        <v>1160</v>
      </c>
      <c r="B15" s="4">
        <v>1236</v>
      </c>
      <c r="C15" s="5">
        <v>134</v>
      </c>
      <c r="D15" s="5">
        <v>54</v>
      </c>
      <c r="E15" s="5">
        <v>16</v>
      </c>
      <c r="F15" s="6">
        <v>1064</v>
      </c>
      <c r="G15" s="147">
        <f>'Data Sheet'!F649</f>
        <v>791</v>
      </c>
      <c r="H15" s="150">
        <v>834</v>
      </c>
      <c r="I15" s="150">
        <v>73</v>
      </c>
      <c r="J15" s="84">
        <f t="shared" si="0"/>
        <v>8.7529976019184649E-2</v>
      </c>
      <c r="K15" s="150">
        <v>131</v>
      </c>
      <c r="L15" s="150">
        <v>1</v>
      </c>
      <c r="M15" s="84">
        <f t="shared" si="1"/>
        <v>7.6335877862595417E-3</v>
      </c>
      <c r="N15" s="150">
        <v>965</v>
      </c>
      <c r="O15" s="150">
        <v>74</v>
      </c>
      <c r="P15" s="84">
        <f t="shared" si="3"/>
        <v>7.6683937823834203E-2</v>
      </c>
      <c r="Q15" s="147">
        <f>'Data Sheet'!F514</f>
        <v>63</v>
      </c>
      <c r="R15" s="147">
        <f>'Data Sheet'!F529</f>
        <v>17</v>
      </c>
      <c r="S15" s="147">
        <f>'Data Sheet'!F544</f>
        <v>16</v>
      </c>
      <c r="T15" s="149">
        <f>'Data Sheet'!F589</f>
        <v>472</v>
      </c>
      <c r="U15" s="179">
        <f>'Data Sheet'!F664/100</f>
        <v>0.60670000000000002</v>
      </c>
    </row>
    <row r="16" spans="1:42" ht="15.75" customHeight="1" thickBot="1" x14ac:dyDescent="0.35">
      <c r="A16" s="44" t="s">
        <v>8</v>
      </c>
      <c r="B16" s="4">
        <v>36403</v>
      </c>
      <c r="C16" s="5">
        <v>3630</v>
      </c>
      <c r="D16" s="5">
        <v>3398</v>
      </c>
      <c r="E16" s="5">
        <v>483</v>
      </c>
      <c r="F16" s="6">
        <v>29858</v>
      </c>
      <c r="G16" s="147">
        <f>'Data Sheet'!F645</f>
        <v>12566</v>
      </c>
      <c r="H16" s="150">
        <v>22301</v>
      </c>
      <c r="I16" s="150">
        <v>807</v>
      </c>
      <c r="J16" s="84">
        <f t="shared" si="0"/>
        <v>3.6186718084390834E-2</v>
      </c>
      <c r="K16" s="150">
        <v>3912</v>
      </c>
      <c r="L16" s="150">
        <v>74</v>
      </c>
      <c r="M16" s="84">
        <f t="shared" si="1"/>
        <v>1.8916155419222903E-2</v>
      </c>
      <c r="N16" s="150">
        <v>26213</v>
      </c>
      <c r="O16" s="150">
        <v>881</v>
      </c>
      <c r="P16" s="84">
        <f t="shared" si="3"/>
        <v>3.3609277839240073E-2</v>
      </c>
      <c r="Q16" s="147">
        <f>'Data Sheet'!F510</f>
        <v>210</v>
      </c>
      <c r="R16" s="147">
        <f>'Data Sheet'!F525</f>
        <v>17</v>
      </c>
      <c r="S16" s="147">
        <f>'Data Sheet'!F540</f>
        <v>18</v>
      </c>
      <c r="T16" s="149">
        <f>'Data Sheet'!F585</f>
        <v>7506</v>
      </c>
      <c r="U16" s="179">
        <f>'Data Sheet'!F660/100</f>
        <v>0.60760000000000003</v>
      </c>
    </row>
    <row r="17" spans="1:42" ht="15.75" customHeight="1" thickBot="1" x14ac:dyDescent="0.35">
      <c r="A17" s="47" t="s">
        <v>16</v>
      </c>
      <c r="B17" s="68">
        <v>989</v>
      </c>
      <c r="C17" s="69">
        <v>91</v>
      </c>
      <c r="D17" s="69">
        <v>41</v>
      </c>
      <c r="E17" s="69">
        <v>36</v>
      </c>
      <c r="F17" s="70">
        <v>893</v>
      </c>
      <c r="G17" s="147">
        <f>'Data Sheet'!F647</f>
        <v>882</v>
      </c>
      <c r="H17" s="152">
        <v>794</v>
      </c>
      <c r="I17" s="152">
        <v>29</v>
      </c>
      <c r="J17" s="129">
        <f t="shared" si="0"/>
        <v>3.6523929471032744E-2</v>
      </c>
      <c r="K17" s="152">
        <v>62</v>
      </c>
      <c r="L17" s="152">
        <v>0</v>
      </c>
      <c r="M17" s="129">
        <f t="shared" si="1"/>
        <v>0</v>
      </c>
      <c r="N17" s="152">
        <v>856</v>
      </c>
      <c r="O17" s="152">
        <v>29</v>
      </c>
      <c r="P17" s="129">
        <f t="shared" si="3"/>
        <v>3.3878504672897193E-2</v>
      </c>
      <c r="Q17" s="147">
        <f>'Data Sheet'!F512</f>
        <v>156</v>
      </c>
      <c r="R17" s="147">
        <f>'Data Sheet'!F527</f>
        <v>10</v>
      </c>
      <c r="S17" s="147">
        <f>'Data Sheet'!F542</f>
        <v>9</v>
      </c>
      <c r="T17" s="149">
        <f>'Data Sheet'!F587</f>
        <v>784</v>
      </c>
      <c r="U17" s="179">
        <f>'Data Sheet'!F662/100</f>
        <v>0.88989999999999991</v>
      </c>
    </row>
    <row r="18" spans="1:42" s="155" customFormat="1" ht="15.75" customHeight="1" thickBot="1" x14ac:dyDescent="0.3">
      <c r="A18" s="92" t="s">
        <v>54</v>
      </c>
      <c r="B18" s="93">
        <v>252534</v>
      </c>
      <c r="C18" s="93">
        <v>24796</v>
      </c>
      <c r="D18" s="93">
        <v>13385</v>
      </c>
      <c r="E18" s="93">
        <v>4229</v>
      </c>
      <c r="F18" s="107">
        <v>218582</v>
      </c>
      <c r="G18" s="153">
        <f>SUM(G4:G17)</f>
        <v>166625</v>
      </c>
      <c r="H18" s="110">
        <f>SUM(H4:H17)</f>
        <v>162214</v>
      </c>
      <c r="I18" s="110">
        <f>SUM(I4:I17)</f>
        <v>5973</v>
      </c>
      <c r="J18" s="111">
        <f t="shared" ref="J18" si="4">I18/H18</f>
        <v>3.6821729320527206E-2</v>
      </c>
      <c r="K18" s="110">
        <f>SUM(K4:K17)</f>
        <v>17137</v>
      </c>
      <c r="L18" s="110">
        <f>SUM(L4:L17)</f>
        <v>437</v>
      </c>
      <c r="M18" s="111">
        <f t="shared" ref="M18" si="5">L18/K18</f>
        <v>2.5500379296259555E-2</v>
      </c>
      <c r="N18" s="110">
        <f>SUM(N4:N17)</f>
        <v>179351</v>
      </c>
      <c r="O18" s="110">
        <f>SUM(O4:O17)</f>
        <v>6410</v>
      </c>
      <c r="P18" s="111">
        <f t="shared" si="3"/>
        <v>3.5739973571376794E-2</v>
      </c>
      <c r="Q18" s="138">
        <f>MAX(Q4:Q17)</f>
        <v>215</v>
      </c>
      <c r="R18" s="154">
        <f>AVERAGE(R4:R17)</f>
        <v>14.5</v>
      </c>
      <c r="S18" s="154">
        <f>MEDIAN(S4:S17)</f>
        <v>12</v>
      </c>
      <c r="T18" s="140">
        <f>SUM(T4:T17)</f>
        <v>106324</v>
      </c>
      <c r="U18" s="58">
        <f>'Data Sheet'!F665/100</f>
        <v>0.64300000000000002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20" spans="1:42" ht="15.5" x14ac:dyDescent="0.35">
      <c r="Q20" s="19"/>
    </row>
  </sheetData>
  <sortState ref="A5:U17">
    <sortCondition ref="A5:A17"/>
  </sortState>
  <mergeCells count="7">
    <mergeCell ref="Q2:U2"/>
    <mergeCell ref="A2:G2"/>
    <mergeCell ref="H1:J1"/>
    <mergeCell ref="K1:M1"/>
    <mergeCell ref="N1:P1"/>
    <mergeCell ref="Q1:S1"/>
    <mergeCell ref="T1:U1"/>
  </mergeCells>
  <phoneticPr fontId="2" type="noConversion"/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96" orientation="landscape" r:id="rId1"/>
  <headerFooter alignWithMargins="0">
    <oddHeader xml:space="preserve">&amp;CDiabetic Retinopathy Screening - &amp;A
</oddHeader>
    <oddFooter>&amp;C&amp;Z&amp;F&amp;R&amp;P/&amp;N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zoomScale="80" zoomScaleNormal="80" workbookViewId="0">
      <selection activeCell="F17" sqref="F17"/>
    </sheetView>
  </sheetViews>
  <sheetFormatPr defaultRowHeight="12.5" x14ac:dyDescent="0.25"/>
  <cols>
    <col min="1" max="1" width="26.453125" customWidth="1"/>
    <col min="2" max="6" width="8" customWidth="1"/>
    <col min="7" max="7" width="9.36328125" customWidth="1"/>
    <col min="8" max="8" width="7.36328125" style="1" customWidth="1"/>
    <col min="9" max="9" width="9.36328125" customWidth="1"/>
    <col min="10" max="10" width="7.36328125" style="1" customWidth="1"/>
    <col min="11" max="11" width="9.36328125" customWidth="1"/>
    <col min="12" max="12" width="7.36328125" style="1" customWidth="1"/>
    <col min="13" max="14" width="9.36328125" customWidth="1"/>
    <col min="15" max="15" width="7.36328125" style="1" customWidth="1"/>
    <col min="16" max="16" width="9.36328125" customWidth="1"/>
    <col min="17" max="17" width="7.36328125" style="1" customWidth="1"/>
    <col min="18" max="43" width="9.36328125" style="8"/>
  </cols>
  <sheetData>
    <row r="1" spans="1:43" s="22" customFormat="1" ht="54" customHeight="1" thickBot="1" x14ac:dyDescent="0.3">
      <c r="A1" s="24"/>
      <c r="B1" s="242" t="s">
        <v>0</v>
      </c>
      <c r="C1" s="231"/>
      <c r="D1" s="231"/>
      <c r="E1" s="231"/>
      <c r="F1" s="232"/>
      <c r="G1" s="242" t="s">
        <v>51</v>
      </c>
      <c r="H1" s="231"/>
      <c r="I1" s="231"/>
      <c r="J1" s="232"/>
      <c r="K1" s="242" t="s">
        <v>24</v>
      </c>
      <c r="L1" s="232"/>
      <c r="M1" s="242" t="s">
        <v>25</v>
      </c>
      <c r="N1" s="231"/>
      <c r="O1" s="232"/>
      <c r="P1" s="242" t="s">
        <v>26</v>
      </c>
      <c r="Q1" s="232"/>
      <c r="R1" s="23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s="200" customFormat="1" ht="149.25" customHeight="1" thickBot="1" x14ac:dyDescent="0.3">
      <c r="A2" s="193" t="s">
        <v>13</v>
      </c>
      <c r="B2" s="194" t="s">
        <v>1</v>
      </c>
      <c r="C2" s="195" t="s">
        <v>9</v>
      </c>
      <c r="D2" s="195" t="s">
        <v>14</v>
      </c>
      <c r="E2" s="195" t="s">
        <v>10</v>
      </c>
      <c r="F2" s="196" t="s">
        <v>11</v>
      </c>
      <c r="G2" s="197" t="s">
        <v>77</v>
      </c>
      <c r="H2" s="198" t="s">
        <v>65</v>
      </c>
      <c r="I2" s="195" t="s">
        <v>79</v>
      </c>
      <c r="J2" s="198" t="s">
        <v>66</v>
      </c>
      <c r="K2" s="195" t="s">
        <v>78</v>
      </c>
      <c r="L2" s="198" t="s">
        <v>67</v>
      </c>
      <c r="M2" s="197" t="s">
        <v>22</v>
      </c>
      <c r="N2" s="195" t="s">
        <v>23</v>
      </c>
      <c r="O2" s="198" t="s">
        <v>68</v>
      </c>
      <c r="P2" s="195" t="s">
        <v>80</v>
      </c>
      <c r="Q2" s="198" t="s">
        <v>69</v>
      </c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</row>
    <row r="3" spans="1:43" ht="15.75" customHeight="1" thickBot="1" x14ac:dyDescent="0.35">
      <c r="A3" s="48" t="s">
        <v>15</v>
      </c>
      <c r="B3" s="156">
        <f>('Summary Statistics KPI 0'!B10)</f>
        <v>25874</v>
      </c>
      <c r="C3" s="157">
        <f>('Summary Statistics KPI 0'!C10)</f>
        <v>1704</v>
      </c>
      <c r="D3" s="157">
        <f>('Summary Statistics KPI 0'!E10)</f>
        <v>2183</v>
      </c>
      <c r="E3" s="157">
        <f>('Summary Statistics KPI 0'!G10)</f>
        <v>12</v>
      </c>
      <c r="F3" s="158">
        <f>('Summary Statistics KPI 0'!I10)</f>
        <v>21999</v>
      </c>
      <c r="G3" s="135">
        <f>'Data Sheet'!F666</f>
        <v>13284</v>
      </c>
      <c r="H3" s="85">
        <f t="shared" ref="H3:H16" si="0">G3/F3</f>
        <v>0.60384562934678854</v>
      </c>
      <c r="I3" s="135">
        <f>'Data Sheet'!F681</f>
        <v>230</v>
      </c>
      <c r="J3" s="85">
        <f t="shared" ref="J3:J17" si="1">I3/G3</f>
        <v>1.7314062029509185E-2</v>
      </c>
      <c r="K3" s="135">
        <f>'Data Sheet'!F726</f>
        <v>285</v>
      </c>
      <c r="L3" s="85">
        <f t="shared" ref="L3:L16" si="2">K3/G3</f>
        <v>2.1454381210478771E-2</v>
      </c>
      <c r="M3" s="135">
        <f>'Data Sheet'!F756</f>
        <v>91</v>
      </c>
      <c r="N3" s="60">
        <f>'Data Sheet'!F771</f>
        <v>18</v>
      </c>
      <c r="O3" s="172">
        <f t="shared" ref="O3" si="3">(N3/M3)</f>
        <v>0.19780219780219779</v>
      </c>
      <c r="P3" s="135">
        <f>'Data Sheet'!F816</f>
        <v>461</v>
      </c>
      <c r="Q3" s="85">
        <f t="shared" ref="Q3:Q16" si="4">P3/G3</f>
        <v>3.4703402589581454E-2</v>
      </c>
    </row>
    <row r="4" spans="1:43" ht="15.75" customHeight="1" thickBot="1" x14ac:dyDescent="0.35">
      <c r="A4" s="44" t="s">
        <v>2</v>
      </c>
      <c r="B4" s="159">
        <f>('Summary Statistics KPI 0'!B11)</f>
        <v>8269</v>
      </c>
      <c r="C4" s="160">
        <f>('Summary Statistics KPI 0'!C11)</f>
        <v>619</v>
      </c>
      <c r="D4" s="160">
        <f>('Summary Statistics KPI 0'!E11)</f>
        <v>1486</v>
      </c>
      <c r="E4" s="160">
        <f>('Summary Statistics KPI 0'!G11)</f>
        <v>17</v>
      </c>
      <c r="F4" s="161">
        <f>('Summary Statistics KPI 0'!I11)</f>
        <v>6181</v>
      </c>
      <c r="G4" s="135">
        <f>'Data Sheet'!F667</f>
        <v>4267</v>
      </c>
      <c r="H4" s="7">
        <f t="shared" si="0"/>
        <v>0.69034136871056462</v>
      </c>
      <c r="I4" s="135">
        <f>'Data Sheet'!F682</f>
        <v>50</v>
      </c>
      <c r="J4" s="7">
        <f t="shared" si="1"/>
        <v>1.1717834544176237E-2</v>
      </c>
      <c r="K4" s="135">
        <f>'Data Sheet'!F727</f>
        <v>55</v>
      </c>
      <c r="L4" s="7">
        <f t="shared" si="2"/>
        <v>1.2889617998593859E-2</v>
      </c>
      <c r="M4" s="135">
        <f>'Data Sheet'!F757</f>
        <v>19</v>
      </c>
      <c r="N4" s="60">
        <f>'Data Sheet'!F772</f>
        <v>10</v>
      </c>
      <c r="O4" s="172">
        <f t="shared" ref="O4:O16" si="5">(N4/M4)</f>
        <v>0.52631578947368418</v>
      </c>
      <c r="P4" s="135">
        <f>'Data Sheet'!F817</f>
        <v>124</v>
      </c>
      <c r="Q4" s="7">
        <f t="shared" si="4"/>
        <v>2.9060229669557066E-2</v>
      </c>
    </row>
    <row r="5" spans="1:43" ht="15.75" customHeight="1" thickBot="1" x14ac:dyDescent="0.35">
      <c r="A5" s="44" t="s">
        <v>1159</v>
      </c>
      <c r="B5" s="156">
        <f>('Summary Statistics KPI 0'!B12)</f>
        <v>10435</v>
      </c>
      <c r="C5" s="157">
        <f>('Summary Statistics KPI 0'!C12)</f>
        <v>1137</v>
      </c>
      <c r="D5" s="157">
        <f>('Summary Statistics KPI 0'!E12)</f>
        <v>980</v>
      </c>
      <c r="E5" s="157">
        <f>('Summary Statistics KPI 0'!G12)</f>
        <v>262</v>
      </c>
      <c r="F5" s="158">
        <f>('Summary Statistics KPI 0'!I12)</f>
        <v>8580</v>
      </c>
      <c r="G5" s="135">
        <f>'Data Sheet'!F678</f>
        <v>6622</v>
      </c>
      <c r="H5" s="7">
        <f t="shared" si="0"/>
        <v>0.77179487179487183</v>
      </c>
      <c r="I5" s="135">
        <f>'Data Sheet'!F693</f>
        <v>74</v>
      </c>
      <c r="J5" s="7">
        <f t="shared" si="1"/>
        <v>1.117487163998792E-2</v>
      </c>
      <c r="K5" s="135">
        <f>'Data Sheet'!F738</f>
        <v>82</v>
      </c>
      <c r="L5" s="7">
        <f t="shared" si="2"/>
        <v>1.2382965871337965E-2</v>
      </c>
      <c r="M5" s="135">
        <f>'Data Sheet'!F768</f>
        <v>35</v>
      </c>
      <c r="N5" s="60">
        <f>'Data Sheet'!F783</f>
        <v>18</v>
      </c>
      <c r="O5" s="172">
        <f t="shared" si="5"/>
        <v>0.51428571428571423</v>
      </c>
      <c r="P5" s="135">
        <f>'Data Sheet'!F828</f>
        <v>142</v>
      </c>
      <c r="Q5" s="7">
        <f t="shared" si="4"/>
        <v>2.1443672606463304E-2</v>
      </c>
    </row>
    <row r="6" spans="1:43" ht="15.75" customHeight="1" thickBot="1" x14ac:dyDescent="0.35">
      <c r="A6" s="45" t="s">
        <v>3</v>
      </c>
      <c r="B6" s="159">
        <f>('Summary Statistics KPI 0'!B13)</f>
        <v>22575</v>
      </c>
      <c r="C6" s="160">
        <f>('Summary Statistics KPI 0'!C13)</f>
        <v>1824</v>
      </c>
      <c r="D6" s="160">
        <f>('Summary Statistics KPI 0'!E13)</f>
        <v>1182</v>
      </c>
      <c r="E6" s="160">
        <f>('Summary Statistics KPI 0'!G13)</f>
        <v>109</v>
      </c>
      <c r="F6" s="161">
        <f>('Summary Statistics KPI 0'!I13)</f>
        <v>19678</v>
      </c>
      <c r="G6" s="135">
        <f>'Data Sheet'!F668</f>
        <v>11933</v>
      </c>
      <c r="H6" s="7">
        <f t="shared" si="0"/>
        <v>0.60641325337940843</v>
      </c>
      <c r="I6" s="135">
        <f>'Data Sheet'!F683</f>
        <v>128</v>
      </c>
      <c r="J6" s="7">
        <f t="shared" si="1"/>
        <v>1.0726556607726473E-2</v>
      </c>
      <c r="K6" s="135">
        <f>'Data Sheet'!F728</f>
        <v>160</v>
      </c>
      <c r="L6" s="7">
        <f t="shared" si="2"/>
        <v>1.3408195759658091E-2</v>
      </c>
      <c r="M6" s="135">
        <f>'Data Sheet'!F758</f>
        <v>55</v>
      </c>
      <c r="N6" s="60">
        <f>'Data Sheet'!F773</f>
        <v>24</v>
      </c>
      <c r="O6" s="172">
        <f t="shared" si="5"/>
        <v>0.43636363636363634</v>
      </c>
      <c r="P6" s="135">
        <f>'Data Sheet'!F818</f>
        <v>375</v>
      </c>
      <c r="Q6" s="7">
        <f t="shared" si="4"/>
        <v>3.1425458811698649E-2</v>
      </c>
    </row>
    <row r="7" spans="1:43" ht="15.75" customHeight="1" thickBot="1" x14ac:dyDescent="0.35">
      <c r="A7" s="44" t="s">
        <v>1158</v>
      </c>
      <c r="B7" s="156">
        <f>('Summary Statistics KPI 0'!B14)</f>
        <v>17902</v>
      </c>
      <c r="C7" s="157">
        <f>('Summary Statistics KPI 0'!C14)</f>
        <v>1085</v>
      </c>
      <c r="D7" s="157">
        <f>('Summary Statistics KPI 0'!E14)</f>
        <v>710</v>
      </c>
      <c r="E7" s="157">
        <f>('Summary Statistics KPI 0'!G14)</f>
        <v>384</v>
      </c>
      <c r="F7" s="158">
        <f>('Summary Statistics KPI 0'!I14)</f>
        <v>16491</v>
      </c>
      <c r="G7" s="135">
        <f>'Data Sheet'!F676</f>
        <v>9252</v>
      </c>
      <c r="H7" s="7">
        <f t="shared" si="0"/>
        <v>0.56103329088593779</v>
      </c>
      <c r="I7" s="135">
        <f>'Data Sheet'!F691</f>
        <v>233</v>
      </c>
      <c r="J7" s="7">
        <f t="shared" si="1"/>
        <v>2.5183744055339387E-2</v>
      </c>
      <c r="K7" s="135">
        <f>'Data Sheet'!F736</f>
        <v>273</v>
      </c>
      <c r="L7" s="7">
        <f t="shared" si="2"/>
        <v>2.9507133592736705E-2</v>
      </c>
      <c r="M7" s="135">
        <f>'Data Sheet'!F766</f>
        <v>73</v>
      </c>
      <c r="N7" s="60">
        <f>'Data Sheet'!F781</f>
        <v>1</v>
      </c>
      <c r="O7" s="172">
        <f t="shared" si="5"/>
        <v>1.3698630136986301E-2</v>
      </c>
      <c r="P7" s="135">
        <f>'Data Sheet'!F826</f>
        <v>567</v>
      </c>
      <c r="Q7" s="7">
        <f t="shared" si="4"/>
        <v>6.1284046692607001E-2</v>
      </c>
    </row>
    <row r="8" spans="1:43" s="10" customFormat="1" ht="15.75" customHeight="1" thickBot="1" x14ac:dyDescent="0.35">
      <c r="A8" s="44" t="s">
        <v>1157</v>
      </c>
      <c r="B8" s="159">
        <f>('Summary Statistics KPI 0'!B15)</f>
        <v>31970</v>
      </c>
      <c r="C8" s="160">
        <f>('Summary Statistics KPI 0'!C15)</f>
        <v>1270</v>
      </c>
      <c r="D8" s="160">
        <f>('Summary Statistics KPI 0'!E15)</f>
        <v>3220</v>
      </c>
      <c r="E8" s="160">
        <f>('Summary Statistics KPI 0'!G15)</f>
        <v>244</v>
      </c>
      <c r="F8" s="161">
        <f>('Summary Statistics KPI 0'!I15)</f>
        <v>27724</v>
      </c>
      <c r="G8" s="135">
        <f>'Data Sheet'!F672</f>
        <v>15742</v>
      </c>
      <c r="H8" s="7">
        <f t="shared" si="0"/>
        <v>0.56781128264319725</v>
      </c>
      <c r="I8" s="135">
        <f>'Data Sheet'!F687</f>
        <v>205</v>
      </c>
      <c r="J8" s="7">
        <f t="shared" si="1"/>
        <v>1.3022487612755686E-2</v>
      </c>
      <c r="K8" s="135">
        <f>'Data Sheet'!F732</f>
        <v>293</v>
      </c>
      <c r="L8" s="7">
        <f t="shared" si="2"/>
        <v>1.8612628636767881E-2</v>
      </c>
      <c r="M8" s="135">
        <f>'Data Sheet'!F762</f>
        <v>100</v>
      </c>
      <c r="N8" s="60">
        <f>'Data Sheet'!F777</f>
        <v>19</v>
      </c>
      <c r="O8" s="172">
        <f t="shared" si="5"/>
        <v>0.19</v>
      </c>
      <c r="P8" s="135">
        <f>'Data Sheet'!F822</f>
        <v>904</v>
      </c>
      <c r="Q8" s="7">
        <f t="shared" si="4"/>
        <v>5.7425994155761655E-2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.75" customHeight="1" thickBot="1" x14ac:dyDescent="0.35">
      <c r="A9" s="44" t="s">
        <v>1161</v>
      </c>
      <c r="B9" s="156">
        <f>('Summary Statistics KPI 0'!B16)</f>
        <v>67909</v>
      </c>
      <c r="C9" s="157">
        <f>('Summary Statistics KPI 0'!C16)</f>
        <v>6463</v>
      </c>
      <c r="D9" s="157">
        <f>('Summary Statistics KPI 0'!E16)</f>
        <v>3673</v>
      </c>
      <c r="E9" s="157">
        <f>('Summary Statistics KPI 0'!G16)</f>
        <v>1567</v>
      </c>
      <c r="F9" s="158">
        <f>('Summary Statistics KPI 0'!I16)</f>
        <v>59340</v>
      </c>
      <c r="G9" s="135">
        <f>'Data Sheet'!F669</f>
        <v>34718</v>
      </c>
      <c r="H9" s="7">
        <f t="shared" si="0"/>
        <v>0.58506909336029655</v>
      </c>
      <c r="I9" s="135">
        <f>'Data Sheet'!F684</f>
        <v>340</v>
      </c>
      <c r="J9" s="7">
        <f t="shared" si="1"/>
        <v>9.7931908520076036E-3</v>
      </c>
      <c r="K9" s="135">
        <f>'Data Sheet'!F729</f>
        <v>459</v>
      </c>
      <c r="L9" s="7">
        <f t="shared" si="2"/>
        <v>1.3220807650210265E-2</v>
      </c>
      <c r="M9" s="135">
        <f>'Data Sheet'!F759</f>
        <v>152</v>
      </c>
      <c r="N9" s="60">
        <f>'Data Sheet'!F774</f>
        <v>11</v>
      </c>
      <c r="O9" s="172">
        <f t="shared" si="5"/>
        <v>7.2368421052631582E-2</v>
      </c>
      <c r="P9" s="135">
        <f>'Data Sheet'!F819</f>
        <v>1549</v>
      </c>
      <c r="Q9" s="7">
        <f t="shared" si="4"/>
        <v>4.4616625381646409E-2</v>
      </c>
      <c r="S9" s="36"/>
    </row>
    <row r="10" spans="1:43" ht="15.75" customHeight="1" thickBot="1" x14ac:dyDescent="0.35">
      <c r="A10" s="44" t="s">
        <v>4</v>
      </c>
      <c r="B10" s="159">
        <f>('Summary Statistics KPI 0'!B17)</f>
        <v>18924</v>
      </c>
      <c r="C10" s="160">
        <f>('Summary Statistics KPI 0'!C17)</f>
        <v>1385</v>
      </c>
      <c r="D10" s="160">
        <f>('Summary Statistics KPI 0'!E17)</f>
        <v>1417</v>
      </c>
      <c r="E10" s="160">
        <f>('Summary Statistics KPI 0'!G17)</f>
        <v>366</v>
      </c>
      <c r="F10" s="161">
        <f>('Summary Statistics KPI 0'!I17)</f>
        <v>16488</v>
      </c>
      <c r="G10" s="135">
        <f>'Data Sheet'!F670</f>
        <v>9471</v>
      </c>
      <c r="H10" s="7">
        <f t="shared" si="0"/>
        <v>0.57441775836972342</v>
      </c>
      <c r="I10" s="135">
        <f>'Data Sheet'!F685</f>
        <v>89</v>
      </c>
      <c r="J10" s="7">
        <f t="shared" si="1"/>
        <v>9.3971069580825687E-3</v>
      </c>
      <c r="K10" s="135">
        <f>'Data Sheet'!F730</f>
        <v>110</v>
      </c>
      <c r="L10" s="7">
        <f t="shared" si="2"/>
        <v>1.1614401858304297E-2</v>
      </c>
      <c r="M10" s="135">
        <f>'Data Sheet'!F760</f>
        <v>26</v>
      </c>
      <c r="N10" s="60">
        <f>'Data Sheet'!F775</f>
        <v>9</v>
      </c>
      <c r="O10" s="172">
        <f t="shared" si="5"/>
        <v>0.34615384615384615</v>
      </c>
      <c r="P10" s="135">
        <f>'Data Sheet'!F820</f>
        <v>232</v>
      </c>
      <c r="Q10" s="7">
        <f t="shared" si="4"/>
        <v>2.4495829373878154E-2</v>
      </c>
    </row>
    <row r="11" spans="1:43" ht="15.75" customHeight="1" thickBot="1" x14ac:dyDescent="0.35">
      <c r="A11" s="46" t="s">
        <v>5</v>
      </c>
      <c r="B11" s="156">
        <f>('Summary Statistics KPI 0'!B18)</f>
        <v>40902</v>
      </c>
      <c r="C11" s="157">
        <f>('Summary Statistics KPI 0'!C18)</f>
        <v>3179</v>
      </c>
      <c r="D11" s="157">
        <f>('Summary Statistics KPI 0'!E18)</f>
        <v>2405</v>
      </c>
      <c r="E11" s="157">
        <f>('Summary Statistics KPI 0'!G18)</f>
        <v>426</v>
      </c>
      <c r="F11" s="158">
        <f>('Summary Statistics KPI 0'!I18)</f>
        <v>35744</v>
      </c>
      <c r="G11" s="135">
        <f>'Data Sheet'!F671</f>
        <v>15631</v>
      </c>
      <c r="H11" s="42">
        <f t="shared" si="0"/>
        <v>0.43730416293643687</v>
      </c>
      <c r="I11" s="135">
        <f>'Data Sheet'!F686</f>
        <v>167</v>
      </c>
      <c r="J11" s="42">
        <f t="shared" si="1"/>
        <v>1.0683897383404773E-2</v>
      </c>
      <c r="K11" s="135">
        <f>'Data Sheet'!F731</f>
        <v>191</v>
      </c>
      <c r="L11" s="42">
        <f t="shared" si="2"/>
        <v>1.2219307785810249E-2</v>
      </c>
      <c r="M11" s="135">
        <f>'Data Sheet'!F761</f>
        <v>68</v>
      </c>
      <c r="N11" s="60">
        <f>'Data Sheet'!F776</f>
        <v>8</v>
      </c>
      <c r="O11" s="172">
        <f t="shared" si="5"/>
        <v>0.11764705882352941</v>
      </c>
      <c r="P11" s="135">
        <f>'Data Sheet'!F821</f>
        <v>720</v>
      </c>
      <c r="Q11" s="42">
        <f t="shared" si="4"/>
        <v>4.606231207216429E-2</v>
      </c>
    </row>
    <row r="12" spans="1:43" ht="15.75" customHeight="1" thickBot="1" x14ac:dyDescent="0.35">
      <c r="A12" s="44" t="s">
        <v>6</v>
      </c>
      <c r="B12" s="159">
        <f>('Summary Statistics KPI 0'!B19)</f>
        <v>46991</v>
      </c>
      <c r="C12" s="160">
        <f>('Summary Statistics KPI 0'!C19)</f>
        <v>2894</v>
      </c>
      <c r="D12" s="160">
        <f>('Summary Statistics KPI 0'!E19)</f>
        <v>5440</v>
      </c>
      <c r="E12" s="160">
        <f>('Summary Statistics KPI 0'!G19)</f>
        <v>185</v>
      </c>
      <c r="F12" s="161">
        <f>('Summary Statistics KPI 0'!I19)</f>
        <v>38842</v>
      </c>
      <c r="G12" s="135">
        <f>'Data Sheet'!F674</f>
        <v>22691</v>
      </c>
      <c r="H12" s="7">
        <f t="shared" si="0"/>
        <v>0.58418722001956647</v>
      </c>
      <c r="I12" s="135">
        <f>'Data Sheet'!F689</f>
        <v>193</v>
      </c>
      <c r="J12" s="7">
        <f t="shared" si="1"/>
        <v>8.5055748975364689E-3</v>
      </c>
      <c r="K12" s="135">
        <f>'Data Sheet'!F734</f>
        <v>211</v>
      </c>
      <c r="L12" s="7">
        <f t="shared" si="2"/>
        <v>9.2988409501564492E-3</v>
      </c>
      <c r="M12" s="135">
        <f>'Data Sheet'!F764</f>
        <v>68</v>
      </c>
      <c r="N12" s="60">
        <f>'Data Sheet'!F779</f>
        <v>15</v>
      </c>
      <c r="O12" s="172">
        <f t="shared" si="5"/>
        <v>0.22058823529411764</v>
      </c>
      <c r="P12" s="135">
        <f>'Data Sheet'!F824</f>
        <v>649</v>
      </c>
      <c r="Q12" s="7">
        <f t="shared" si="4"/>
        <v>2.8601648230576E-2</v>
      </c>
      <c r="S12" s="130"/>
    </row>
    <row r="13" spans="1:43" ht="15.75" customHeight="1" thickBot="1" x14ac:dyDescent="0.35">
      <c r="A13" s="44" t="s">
        <v>7</v>
      </c>
      <c r="B13" s="156">
        <f>('Summary Statistics KPI 0'!B20)</f>
        <v>1290</v>
      </c>
      <c r="C13" s="157">
        <f>('Summary Statistics KPI 0'!C20)</f>
        <v>85</v>
      </c>
      <c r="D13" s="157">
        <f>('Summary Statistics KPI 0'!E20)</f>
        <v>107</v>
      </c>
      <c r="E13" s="157">
        <f>('Summary Statistics KPI 0'!G20)</f>
        <v>15</v>
      </c>
      <c r="F13" s="158">
        <f>('Summary Statistics KPI 0'!I20)</f>
        <v>1113</v>
      </c>
      <c r="G13" s="135">
        <f>'Data Sheet'!F673</f>
        <v>765</v>
      </c>
      <c r="H13" s="7">
        <f t="shared" si="0"/>
        <v>0.68733153638814015</v>
      </c>
      <c r="I13" s="135">
        <f>'Data Sheet'!F688</f>
        <v>13</v>
      </c>
      <c r="J13" s="7">
        <f t="shared" si="1"/>
        <v>1.699346405228758E-2</v>
      </c>
      <c r="K13" s="135">
        <f>'Data Sheet'!F733</f>
        <v>16</v>
      </c>
      <c r="L13" s="7">
        <f t="shared" si="2"/>
        <v>2.0915032679738561E-2</v>
      </c>
      <c r="M13" s="135">
        <f>'Data Sheet'!F763</f>
        <v>6</v>
      </c>
      <c r="N13" s="60">
        <f>'Data Sheet'!F778</f>
        <v>3</v>
      </c>
      <c r="O13" s="172">
        <f t="shared" si="5"/>
        <v>0.5</v>
      </c>
      <c r="P13" s="135">
        <f>'Data Sheet'!F823</f>
        <v>31</v>
      </c>
      <c r="Q13" s="7">
        <f t="shared" si="4"/>
        <v>4.0522875816993466E-2</v>
      </c>
    </row>
    <row r="14" spans="1:43" ht="15.75" customHeight="1" thickBot="1" x14ac:dyDescent="0.35">
      <c r="A14" s="44" t="s">
        <v>1160</v>
      </c>
      <c r="B14" s="159">
        <f>('Summary Statistics KPI 0'!B21)</f>
        <v>1227</v>
      </c>
      <c r="C14" s="160">
        <f>('Summary Statistics KPI 0'!C21)</f>
        <v>108</v>
      </c>
      <c r="D14" s="160">
        <f>('Summary Statistics KPI 0'!E21)</f>
        <v>90</v>
      </c>
      <c r="E14" s="160">
        <f>('Summary Statistics KPI 0'!G21)</f>
        <v>37</v>
      </c>
      <c r="F14" s="161">
        <f>('Summary Statistics KPI 0'!I21)</f>
        <v>1066</v>
      </c>
      <c r="G14" s="135">
        <f>'Data Sheet'!F679</f>
        <v>762</v>
      </c>
      <c r="H14" s="7">
        <f t="shared" si="0"/>
        <v>0.71482176360225136</v>
      </c>
      <c r="I14" s="135">
        <f>'Data Sheet'!F694</f>
        <v>14</v>
      </c>
      <c r="J14" s="7">
        <f t="shared" si="1"/>
        <v>1.8372703412073491E-2</v>
      </c>
      <c r="K14" s="135">
        <f>'Data Sheet'!F739</f>
        <v>18</v>
      </c>
      <c r="L14" s="7">
        <f t="shared" si="2"/>
        <v>2.3622047244094488E-2</v>
      </c>
      <c r="M14" s="135">
        <f>'Data Sheet'!F769</f>
        <v>7</v>
      </c>
      <c r="N14" s="60">
        <f>'Data Sheet'!F784</f>
        <v>3</v>
      </c>
      <c r="O14" s="172">
        <f t="shared" si="5"/>
        <v>0.42857142857142855</v>
      </c>
      <c r="P14" s="135">
        <f>'Data Sheet'!F829</f>
        <v>50</v>
      </c>
      <c r="Q14" s="7">
        <f t="shared" si="4"/>
        <v>6.5616797900262466E-2</v>
      </c>
    </row>
    <row r="15" spans="1:43" ht="15.75" customHeight="1" thickBot="1" x14ac:dyDescent="0.35">
      <c r="A15" s="44" t="s">
        <v>8</v>
      </c>
      <c r="B15" s="156">
        <f>('Summary Statistics KPI 0'!B22)</f>
        <v>25366</v>
      </c>
      <c r="C15" s="157">
        <f>('Summary Statistics KPI 0'!C22)</f>
        <v>1997</v>
      </c>
      <c r="D15" s="157">
        <f>('Summary Statistics KPI 0'!E22)</f>
        <v>1922</v>
      </c>
      <c r="E15" s="157">
        <f>('Summary Statistics KPI 0'!G22)</f>
        <v>132</v>
      </c>
      <c r="F15" s="158">
        <f>('Summary Statistics KPI 0'!I22)</f>
        <v>21579</v>
      </c>
      <c r="G15" s="135">
        <f>'Data Sheet'!F675</f>
        <v>12103</v>
      </c>
      <c r="H15" s="7">
        <f t="shared" si="0"/>
        <v>0.56086936373325924</v>
      </c>
      <c r="I15" s="135">
        <f>'Data Sheet'!F690</f>
        <v>81</v>
      </c>
      <c r="J15" s="7">
        <f t="shared" si="1"/>
        <v>6.692555564736016E-3</v>
      </c>
      <c r="K15" s="135">
        <f>'Data Sheet'!F735</f>
        <v>108</v>
      </c>
      <c r="L15" s="7">
        <f t="shared" si="2"/>
        <v>8.9234074196480207E-3</v>
      </c>
      <c r="M15" s="135">
        <f>'Data Sheet'!F765</f>
        <v>35</v>
      </c>
      <c r="N15" s="60">
        <f>'Data Sheet'!F780</f>
        <v>5</v>
      </c>
      <c r="O15" s="172">
        <f t="shared" si="5"/>
        <v>0.14285714285714285</v>
      </c>
      <c r="P15" s="135">
        <f>'Data Sheet'!F825</f>
        <v>389</v>
      </c>
      <c r="Q15" s="7">
        <f t="shared" si="4"/>
        <v>3.2140791539287783E-2</v>
      </c>
    </row>
    <row r="16" spans="1:43" ht="15.75" customHeight="1" thickBot="1" x14ac:dyDescent="0.35">
      <c r="A16" s="47" t="s">
        <v>16</v>
      </c>
      <c r="B16" s="159">
        <f>('Summary Statistics KPI 0'!B23)</f>
        <v>1568</v>
      </c>
      <c r="C16" s="160">
        <f>('Summary Statistics KPI 0'!C23)</f>
        <v>165</v>
      </c>
      <c r="D16" s="160">
        <f>('Summary Statistics KPI 0'!E23)</f>
        <v>110</v>
      </c>
      <c r="E16" s="160">
        <f>('Summary Statistics KPI 0'!G23)</f>
        <v>21</v>
      </c>
      <c r="F16" s="161">
        <f>('Summary Statistics KPI 0'!I23)</f>
        <v>1314</v>
      </c>
      <c r="G16" s="135">
        <f>'Data Sheet'!F677</f>
        <v>854</v>
      </c>
      <c r="H16" s="11">
        <f t="shared" si="0"/>
        <v>0.64992389649923898</v>
      </c>
      <c r="I16" s="135">
        <f>'Data Sheet'!F692</f>
        <v>10</v>
      </c>
      <c r="J16" s="11">
        <f t="shared" si="1"/>
        <v>1.1709601873536301E-2</v>
      </c>
      <c r="K16" s="135">
        <f>'Data Sheet'!F737</f>
        <v>10</v>
      </c>
      <c r="L16" s="11">
        <f t="shared" si="2"/>
        <v>1.1709601873536301E-2</v>
      </c>
      <c r="M16" s="135">
        <f>'Data Sheet'!F767</f>
        <v>2</v>
      </c>
      <c r="N16" s="60">
        <f>'Data Sheet'!F782</f>
        <v>0</v>
      </c>
      <c r="O16" s="172">
        <f t="shared" si="5"/>
        <v>0</v>
      </c>
      <c r="P16" s="135">
        <f>'Data Sheet'!F827</f>
        <v>29</v>
      </c>
      <c r="Q16" s="11">
        <f t="shared" si="4"/>
        <v>3.3957845433255272E-2</v>
      </c>
    </row>
    <row r="17" spans="1:43" s="79" customFormat="1" ht="15.75" customHeight="1" thickBot="1" x14ac:dyDescent="0.35">
      <c r="A17" s="108" t="s">
        <v>54</v>
      </c>
      <c r="B17" s="138">
        <f>('Summary Statistics KPI 0'!B24)</f>
        <v>321202</v>
      </c>
      <c r="C17" s="139">
        <f>('Summary Statistics KPI 0'!C24)</f>
        <v>23915</v>
      </c>
      <c r="D17" s="139">
        <f>('Summary Statistics KPI 0'!E24)</f>
        <v>24925</v>
      </c>
      <c r="E17" s="139">
        <f>('Summary Statistics KPI 0'!G24)</f>
        <v>3777</v>
      </c>
      <c r="F17" s="162">
        <f>('Summary Statistics KPI 0'!I24)</f>
        <v>276139</v>
      </c>
      <c r="G17" s="163">
        <f>SUM(G3:G16)</f>
        <v>158095</v>
      </c>
      <c r="H17" s="109">
        <f t="shared" ref="H17" si="6">G17/F17</f>
        <v>0.57251963684955764</v>
      </c>
      <c r="I17" s="164">
        <f>SUM(I3:I16)</f>
        <v>1827</v>
      </c>
      <c r="J17" s="109">
        <f t="shared" si="1"/>
        <v>1.15563427053354E-2</v>
      </c>
      <c r="K17" s="138">
        <f>SUM(K3:K16)</f>
        <v>2271</v>
      </c>
      <c r="L17" s="109">
        <f t="shared" ref="L17" si="7">K17/G17</f>
        <v>1.4364780669850407E-2</v>
      </c>
      <c r="M17" s="138">
        <f>SUM(M3:M16)</f>
        <v>737</v>
      </c>
      <c r="N17" s="139">
        <f>SUM(N3:N16)</f>
        <v>144</v>
      </c>
      <c r="O17" s="216">
        <f>N17/M17</f>
        <v>0.19538670284938942</v>
      </c>
      <c r="P17" s="140">
        <f>SUM(P3:P16)</f>
        <v>6222</v>
      </c>
      <c r="Q17" s="109">
        <f t="shared" ref="Q17" si="8">P17/G17</f>
        <v>3.9356083367595433E-2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1:43" x14ac:dyDescent="0.25">
      <c r="M18" s="9"/>
      <c r="N18" s="9"/>
    </row>
    <row r="29" spans="1:43" x14ac:dyDescent="0.25">
      <c r="O29" s="22"/>
    </row>
  </sheetData>
  <sortState ref="A4:Q16">
    <sortCondition ref="A4:A16"/>
  </sortState>
  <mergeCells count="5">
    <mergeCell ref="B1:F1"/>
    <mergeCell ref="P1:Q1"/>
    <mergeCell ref="G1:J1"/>
    <mergeCell ref="K1:L1"/>
    <mergeCell ref="M1:O1"/>
  </mergeCells>
  <phoneticPr fontId="0" type="noConversion"/>
  <printOptions horizontalCentered="1" verticalCentered="1"/>
  <pageMargins left="0.19685039370078741" right="0.19685039370078741" top="1.2204724409448819" bottom="0.62992125984251968" header="0.43307086614173229" footer="0.39370078740157483"/>
  <pageSetup paperSize="9" scale="95" orientation="landscape" r:id="rId1"/>
  <headerFooter alignWithMargins="0">
    <oddHeader xml:space="preserve">&amp;CDiabetic Retinopathy Screening - &amp;A
</oddHeader>
    <oddFooter>&amp;C&amp;Z&amp;F&amp;R&amp;P/&amp;N</oddFooter>
  </headerFooter>
  <ignoredErrors>
    <ignoredError sqref="H17 J17 L17 O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2"/>
  <sheetViews>
    <sheetView topLeftCell="A4" zoomScale="75" zoomScaleNormal="75" zoomScaleSheetLayoutView="85" workbookViewId="0">
      <selection activeCell="P25" sqref="P25"/>
    </sheetView>
  </sheetViews>
  <sheetFormatPr defaultRowHeight="12.5" x14ac:dyDescent="0.25"/>
  <cols>
    <col min="1" max="1" width="23.54296875" customWidth="1"/>
    <col min="2" max="2" width="9" customWidth="1"/>
    <col min="3" max="6" width="7.453125" customWidth="1"/>
    <col min="7" max="7" width="9.36328125" customWidth="1"/>
    <col min="8" max="8" width="8" style="12" customWidth="1"/>
    <col min="9" max="9" width="9.36328125" customWidth="1"/>
    <col min="10" max="10" width="8" style="1" customWidth="1"/>
    <col min="11" max="11" width="10" customWidth="1"/>
    <col min="12" max="12" width="17.6328125" customWidth="1"/>
    <col min="13" max="13" width="12.36328125" customWidth="1"/>
    <col min="23" max="35" width="9.36328125" style="8"/>
  </cols>
  <sheetData>
    <row r="1" spans="1:35" s="22" customFormat="1" ht="28.5" customHeight="1" thickBot="1" x14ac:dyDescent="0.3">
      <c r="B1" s="255" t="s">
        <v>0</v>
      </c>
      <c r="C1" s="256"/>
      <c r="D1" s="256"/>
      <c r="E1" s="256"/>
      <c r="F1" s="257"/>
      <c r="G1" s="252" t="s">
        <v>46</v>
      </c>
      <c r="H1" s="253"/>
      <c r="I1" s="253"/>
      <c r="J1" s="253"/>
      <c r="K1" s="253"/>
      <c r="L1" s="253"/>
      <c r="M1" s="254"/>
      <c r="N1" s="231" t="s">
        <v>83</v>
      </c>
      <c r="O1" s="231"/>
      <c r="P1" s="232"/>
      <c r="Q1" s="242" t="s">
        <v>19</v>
      </c>
      <c r="R1" s="231"/>
      <c r="S1" s="232"/>
      <c r="T1" s="242" t="s">
        <v>20</v>
      </c>
      <c r="U1" s="231"/>
      <c r="V1" s="232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s="192" customFormat="1" ht="285" customHeight="1" thickBot="1" x14ac:dyDescent="0.3">
      <c r="A2" s="180" t="s">
        <v>13</v>
      </c>
      <c r="B2" s="181" t="s">
        <v>1</v>
      </c>
      <c r="C2" s="182" t="s">
        <v>9</v>
      </c>
      <c r="D2" s="182" t="s">
        <v>14</v>
      </c>
      <c r="E2" s="182" t="s">
        <v>10</v>
      </c>
      <c r="F2" s="183" t="s">
        <v>11</v>
      </c>
      <c r="G2" s="184" t="s">
        <v>17</v>
      </c>
      <c r="H2" s="185" t="s">
        <v>70</v>
      </c>
      <c r="I2" s="182" t="s">
        <v>82</v>
      </c>
      <c r="J2" s="185" t="s">
        <v>71</v>
      </c>
      <c r="K2" s="182" t="s">
        <v>53</v>
      </c>
      <c r="L2" s="185" t="s">
        <v>1156</v>
      </c>
      <c r="M2" s="186" t="s">
        <v>18</v>
      </c>
      <c r="N2" s="187" t="s">
        <v>84</v>
      </c>
      <c r="O2" s="182" t="s">
        <v>85</v>
      </c>
      <c r="P2" s="188" t="s">
        <v>72</v>
      </c>
      <c r="Q2" s="181" t="s">
        <v>81</v>
      </c>
      <c r="R2" s="189" t="s">
        <v>12</v>
      </c>
      <c r="S2" s="188" t="s">
        <v>73</v>
      </c>
      <c r="T2" s="190" t="s">
        <v>21</v>
      </c>
      <c r="U2" s="189" t="s">
        <v>12</v>
      </c>
      <c r="V2" s="188" t="s">
        <v>74</v>
      </c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</row>
    <row r="3" spans="1:35" s="1" customFormat="1" ht="15.75" customHeight="1" thickBot="1" x14ac:dyDescent="0.35">
      <c r="A3" s="48" t="s">
        <v>15</v>
      </c>
      <c r="B3" s="66">
        <f>('Summary Statistics KPI 0'!B10)</f>
        <v>25874</v>
      </c>
      <c r="C3" s="60">
        <f>('Summary Statistics KPI 0'!C10)</f>
        <v>1704</v>
      </c>
      <c r="D3" s="60">
        <f>('Summary Statistics KPI 0'!E10)</f>
        <v>2183</v>
      </c>
      <c r="E3" s="60">
        <f>('Summary Statistics KPI 0'!G10)</f>
        <v>12</v>
      </c>
      <c r="F3" s="67">
        <f>('Summary Statistics KPI 0'!I10)</f>
        <v>21999</v>
      </c>
      <c r="G3" s="137">
        <f>'Data Sheet'!F846</f>
        <v>163</v>
      </c>
      <c r="H3" s="121">
        <f t="shared" ref="H3:H16" si="0">IF(G3=0,"0.0%",G3/F3)</f>
        <v>7.4094277012591485E-3</v>
      </c>
      <c r="I3" s="137">
        <f>'Data Sheet'!F861</f>
        <v>123</v>
      </c>
      <c r="J3" s="121">
        <f t="shared" ref="J3:J16" si="1">IF(I3=0,"0.0%",I3/G3)</f>
        <v>0.754601226993865</v>
      </c>
      <c r="K3" s="137">
        <f>'Data Sheet'!F876</f>
        <v>203</v>
      </c>
      <c r="L3" s="122" t="str">
        <f t="shared" ref="L3:L16" si="2">INT((K3)/7)&amp;" weeks "&amp;MOD(K3,7)&amp;" days"</f>
        <v>29 weeks 0 days</v>
      </c>
      <c r="M3" s="60">
        <f>'Data Sheet'!F891</f>
        <v>79</v>
      </c>
      <c r="N3" s="60">
        <f>'Data Sheet'!F906</f>
        <v>162</v>
      </c>
      <c r="O3" s="60">
        <f>'Data Sheet'!F921</f>
        <v>2</v>
      </c>
      <c r="P3" s="123">
        <f t="shared" ref="P3:P16" si="3">IF(O3=0,"0.0%",O3/N3)</f>
        <v>1.2345679012345678E-2</v>
      </c>
      <c r="Q3" s="137">
        <f>'Data Sheet'!F951</f>
        <v>552</v>
      </c>
      <c r="R3" s="137">
        <f>'Data Sheet'!F966</f>
        <v>23578</v>
      </c>
      <c r="S3" s="123">
        <f t="shared" ref="S3:S16" si="4">IF(Q3=0,"0.0%",Q3/R3)</f>
        <v>2.3411654932564255E-2</v>
      </c>
      <c r="T3" s="137">
        <f>'Data Sheet'!F1011</f>
        <v>1579</v>
      </c>
      <c r="U3" s="137">
        <f>'Data Sheet'!F996</f>
        <v>23578</v>
      </c>
      <c r="V3" s="123">
        <f t="shared" ref="V3:V16" si="5">IF(T3=0,"0.0%",T3/U3)</f>
        <v>6.6969208584273479E-2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1" customFormat="1" ht="15.75" customHeight="1" thickBot="1" x14ac:dyDescent="0.35">
      <c r="A4" s="44" t="s">
        <v>2</v>
      </c>
      <c r="B4" s="112">
        <f>('Summary Statistics KPI 0'!B11)</f>
        <v>8269</v>
      </c>
      <c r="C4" s="113">
        <f>('Summary Statistics KPI 0'!C11)</f>
        <v>619</v>
      </c>
      <c r="D4" s="113">
        <f>('Summary Statistics KPI 0'!E11)</f>
        <v>1486</v>
      </c>
      <c r="E4" s="113">
        <f>('Summary Statistics KPI 0'!G11)</f>
        <v>17</v>
      </c>
      <c r="F4" s="114">
        <f>('Summary Statistics KPI 0'!I11)</f>
        <v>6181</v>
      </c>
      <c r="G4" s="137">
        <f>'Data Sheet'!F847</f>
        <v>40</v>
      </c>
      <c r="H4" s="88">
        <f t="shared" si="0"/>
        <v>6.4714447500404462E-3</v>
      </c>
      <c r="I4" s="137">
        <f>'Data Sheet'!F862</f>
        <v>20</v>
      </c>
      <c r="J4" s="88">
        <f t="shared" si="1"/>
        <v>0.5</v>
      </c>
      <c r="K4" s="137">
        <f>'Data Sheet'!F877</f>
        <v>116</v>
      </c>
      <c r="L4" s="115" t="str">
        <f t="shared" si="2"/>
        <v>16 weeks 4 days</v>
      </c>
      <c r="M4" s="60">
        <f>'Data Sheet'!F892</f>
        <v>52</v>
      </c>
      <c r="N4" s="60">
        <f>'Data Sheet'!F907</f>
        <v>40</v>
      </c>
      <c r="O4" s="60">
        <f>'Data Sheet'!F922</f>
        <v>1</v>
      </c>
      <c r="P4" s="7">
        <f t="shared" si="3"/>
        <v>2.5000000000000001E-2</v>
      </c>
      <c r="Q4" s="137">
        <f>'Data Sheet'!F952</f>
        <v>181</v>
      </c>
      <c r="R4" s="137">
        <f>'Data Sheet'!F967</f>
        <v>6739</v>
      </c>
      <c r="S4" s="7">
        <f t="shared" si="4"/>
        <v>2.6858584359697284E-2</v>
      </c>
      <c r="T4" s="137">
        <f>'Data Sheet'!F1012</f>
        <v>558</v>
      </c>
      <c r="U4" s="137">
        <f>'Data Sheet'!F997</f>
        <v>6739</v>
      </c>
      <c r="V4" s="7">
        <f t="shared" si="5"/>
        <v>8.2801602611663458E-2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" customFormat="1" ht="15.75" customHeight="1" thickBot="1" x14ac:dyDescent="0.35">
      <c r="A5" s="44" t="s">
        <v>1159</v>
      </c>
      <c r="B5" s="66">
        <f>('Summary Statistics KPI 0'!B12)</f>
        <v>10435</v>
      </c>
      <c r="C5" s="113">
        <f>('Summary Statistics KPI 0'!C12)</f>
        <v>1137</v>
      </c>
      <c r="D5" s="113">
        <f>('Summary Statistics KPI 0'!E12)</f>
        <v>980</v>
      </c>
      <c r="E5" s="60">
        <f>('Summary Statistics KPI 0'!G12)</f>
        <v>262</v>
      </c>
      <c r="F5" s="67">
        <f>('Summary Statistics KPI 0'!I12)</f>
        <v>8580</v>
      </c>
      <c r="G5" s="137">
        <f>'Data Sheet'!F858</f>
        <v>41</v>
      </c>
      <c r="H5" s="88">
        <f t="shared" si="0"/>
        <v>4.7785547785547788E-3</v>
      </c>
      <c r="I5" s="137">
        <f>'Data Sheet'!F873</f>
        <v>18</v>
      </c>
      <c r="J5" s="88">
        <f t="shared" si="1"/>
        <v>0.43902439024390244</v>
      </c>
      <c r="K5" s="137">
        <f>'Data Sheet'!F888</f>
        <v>202</v>
      </c>
      <c r="L5" s="115" t="str">
        <f t="shared" si="2"/>
        <v>28 weeks 6 days</v>
      </c>
      <c r="M5" s="60">
        <f>'Data Sheet'!F903</f>
        <v>82</v>
      </c>
      <c r="N5" s="60">
        <f>'Data Sheet'!F918</f>
        <v>41</v>
      </c>
      <c r="O5" s="60">
        <f>'Data Sheet'!F933</f>
        <v>0</v>
      </c>
      <c r="P5" s="7" t="str">
        <f t="shared" si="3"/>
        <v>0.0%</v>
      </c>
      <c r="Q5" s="137">
        <f>'Data Sheet'!F963</f>
        <v>182</v>
      </c>
      <c r="R5" s="137">
        <f>'Data Sheet'!F978</f>
        <v>9408</v>
      </c>
      <c r="S5" s="7">
        <f t="shared" si="4"/>
        <v>1.9345238095238096E-2</v>
      </c>
      <c r="T5" s="137">
        <f>'Data Sheet'!F1023</f>
        <v>828</v>
      </c>
      <c r="U5" s="137">
        <f>'Data Sheet'!F1008</f>
        <v>9408</v>
      </c>
      <c r="V5" s="7">
        <f t="shared" si="5"/>
        <v>8.8010204081632654E-2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" customFormat="1" ht="15.75" customHeight="1" thickBot="1" x14ac:dyDescent="0.35">
      <c r="A6" s="45" t="s">
        <v>3</v>
      </c>
      <c r="B6" s="112">
        <f>('Summary Statistics KPI 0'!B13)</f>
        <v>22575</v>
      </c>
      <c r="C6" s="113">
        <f>('Summary Statistics KPI 0'!C13)</f>
        <v>1824</v>
      </c>
      <c r="D6" s="113">
        <f>('Summary Statistics KPI 0'!E13)</f>
        <v>1182</v>
      </c>
      <c r="E6" s="113">
        <f>('Summary Statistics KPI 0'!G13)</f>
        <v>109</v>
      </c>
      <c r="F6" s="114">
        <f>('Summary Statistics KPI 0'!I13)</f>
        <v>19678</v>
      </c>
      <c r="G6" s="137">
        <f>'Data Sheet'!F848</f>
        <v>132</v>
      </c>
      <c r="H6" s="88">
        <f t="shared" si="0"/>
        <v>6.7079987803638583E-3</v>
      </c>
      <c r="I6" s="137">
        <f>'Data Sheet'!F863</f>
        <v>102</v>
      </c>
      <c r="J6" s="88">
        <f t="shared" si="1"/>
        <v>0.77272727272727271</v>
      </c>
      <c r="K6" s="137">
        <f>'Data Sheet'!F878</f>
        <v>222</v>
      </c>
      <c r="L6" s="115" t="str">
        <f t="shared" si="2"/>
        <v>31 weeks 5 days</v>
      </c>
      <c r="M6" s="60">
        <f>'Data Sheet'!F893</f>
        <v>71</v>
      </c>
      <c r="N6" s="60">
        <f>'Data Sheet'!F908</f>
        <v>132</v>
      </c>
      <c r="O6" s="60">
        <f>'Data Sheet'!F923</f>
        <v>15</v>
      </c>
      <c r="P6" s="7">
        <f t="shared" si="3"/>
        <v>0.11363636363636363</v>
      </c>
      <c r="Q6" s="137">
        <f>'Data Sheet'!F953</f>
        <v>1110</v>
      </c>
      <c r="R6" s="137">
        <f>'Data Sheet'!F968</f>
        <v>21238</v>
      </c>
      <c r="S6" s="7">
        <f t="shared" si="4"/>
        <v>5.2264808362369339E-2</v>
      </c>
      <c r="T6" s="137">
        <f>'Data Sheet'!F1013</f>
        <v>1560</v>
      </c>
      <c r="U6" s="137">
        <f>'Data Sheet'!F998</f>
        <v>21238</v>
      </c>
      <c r="V6" s="7">
        <f t="shared" si="5"/>
        <v>7.3453244184951499E-2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15.75" customHeight="1" thickBot="1" x14ac:dyDescent="0.35">
      <c r="A7" s="44" t="s">
        <v>1158</v>
      </c>
      <c r="B7" s="66">
        <f>('Summary Statistics KPI 0'!B14)</f>
        <v>17902</v>
      </c>
      <c r="C7" s="113">
        <f>('Summary Statistics KPI 0'!C14)</f>
        <v>1085</v>
      </c>
      <c r="D7" s="113">
        <f>('Summary Statistics KPI 0'!E14)</f>
        <v>710</v>
      </c>
      <c r="E7" s="60">
        <f>('Summary Statistics KPI 0'!G14)</f>
        <v>384</v>
      </c>
      <c r="F7" s="67">
        <f>('Summary Statistics KPI 0'!I14)</f>
        <v>16491</v>
      </c>
      <c r="G7" s="137">
        <f>'Data Sheet'!F856</f>
        <v>117</v>
      </c>
      <c r="H7" s="88">
        <f t="shared" si="0"/>
        <v>7.0947789703474625E-3</v>
      </c>
      <c r="I7" s="137">
        <f>'Data Sheet'!F871</f>
        <v>0</v>
      </c>
      <c r="J7" s="88" t="str">
        <f t="shared" si="1"/>
        <v>0.0%</v>
      </c>
      <c r="K7" s="137">
        <f>'Data Sheet'!F886</f>
        <v>0</v>
      </c>
      <c r="L7" s="115" t="str">
        <f t="shared" si="2"/>
        <v>0 weeks 0 days</v>
      </c>
      <c r="M7" s="60">
        <f>'Data Sheet'!F901</f>
        <v>0</v>
      </c>
      <c r="N7" s="60">
        <f>'Data Sheet'!F916</f>
        <v>117</v>
      </c>
      <c r="O7" s="60">
        <f>'Data Sheet'!F931</f>
        <v>0</v>
      </c>
      <c r="P7" s="7" t="str">
        <f t="shared" si="3"/>
        <v>0.0%</v>
      </c>
      <c r="Q7" s="137">
        <f>'Data Sheet'!F961</f>
        <v>0</v>
      </c>
      <c r="R7" s="137">
        <f>'Data Sheet'!F976</f>
        <v>17106</v>
      </c>
      <c r="S7" s="7" t="str">
        <f t="shared" si="4"/>
        <v>0.0%</v>
      </c>
      <c r="T7" s="137">
        <f>'Data Sheet'!F1021</f>
        <v>615</v>
      </c>
      <c r="U7" s="137">
        <f>'Data Sheet'!F1006</f>
        <v>17106</v>
      </c>
      <c r="V7" s="7">
        <f t="shared" si="5"/>
        <v>3.5952297439494914E-2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12" customFormat="1" ht="15.75" customHeight="1" thickBot="1" x14ac:dyDescent="0.35">
      <c r="A8" s="44" t="s">
        <v>1157</v>
      </c>
      <c r="B8" s="112">
        <f>('Summary Statistics KPI 0'!B15)</f>
        <v>31970</v>
      </c>
      <c r="C8" s="113">
        <f>('Summary Statistics KPI 0'!C15)</f>
        <v>1270</v>
      </c>
      <c r="D8" s="113">
        <f>('Summary Statistics KPI 0'!E15)</f>
        <v>3220</v>
      </c>
      <c r="E8" s="113">
        <f>('Summary Statistics KPI 0'!G15)</f>
        <v>244</v>
      </c>
      <c r="F8" s="114">
        <f>('Summary Statistics KPI 0'!I15)</f>
        <v>27724</v>
      </c>
      <c r="G8" s="137">
        <f>'Data Sheet'!F852</f>
        <v>205</v>
      </c>
      <c r="H8" s="88">
        <f t="shared" si="0"/>
        <v>7.3943153946039531E-3</v>
      </c>
      <c r="I8" s="137">
        <f>'Data Sheet'!F867</f>
        <v>60</v>
      </c>
      <c r="J8" s="88">
        <f t="shared" si="1"/>
        <v>0.29268292682926828</v>
      </c>
      <c r="K8" s="137">
        <f>'Data Sheet'!F882</f>
        <v>243</v>
      </c>
      <c r="L8" s="115" t="str">
        <f t="shared" si="2"/>
        <v>34 weeks 5 days</v>
      </c>
      <c r="M8" s="60">
        <f>'Data Sheet'!F897</f>
        <v>43</v>
      </c>
      <c r="N8" s="60">
        <f>'Data Sheet'!F912</f>
        <v>203</v>
      </c>
      <c r="O8" s="60">
        <f>'Data Sheet'!F927</f>
        <v>21</v>
      </c>
      <c r="P8" s="7">
        <f t="shared" si="3"/>
        <v>0.10344827586206896</v>
      </c>
      <c r="Q8" s="137">
        <f>'Data Sheet'!F957</f>
        <v>428</v>
      </c>
      <c r="R8" s="137">
        <f>'Data Sheet'!F972</f>
        <v>28570</v>
      </c>
      <c r="S8" s="7">
        <f t="shared" si="4"/>
        <v>1.4980749037451873E-2</v>
      </c>
      <c r="T8" s="137">
        <f>'Data Sheet'!F1017</f>
        <v>846</v>
      </c>
      <c r="U8" s="137">
        <f>'Data Sheet'!F1002</f>
        <v>28570</v>
      </c>
      <c r="V8" s="7">
        <f t="shared" si="5"/>
        <v>2.9611480574028702E-2</v>
      </c>
    </row>
    <row r="9" spans="1:35" s="1" customFormat="1" ht="15.75" customHeight="1" thickBot="1" x14ac:dyDescent="0.35">
      <c r="A9" s="44" t="s">
        <v>1161</v>
      </c>
      <c r="B9" s="66">
        <f>('Summary Statistics KPI 0'!B16)</f>
        <v>67909</v>
      </c>
      <c r="C9" s="113">
        <f>('Summary Statistics KPI 0'!C16)</f>
        <v>6463</v>
      </c>
      <c r="D9" s="113">
        <f>('Summary Statistics KPI 0'!E16)</f>
        <v>3673</v>
      </c>
      <c r="E9" s="60">
        <f>('Summary Statistics KPI 0'!G16)</f>
        <v>1567</v>
      </c>
      <c r="F9" s="67">
        <f>('Summary Statistics KPI 0'!I16)</f>
        <v>59340</v>
      </c>
      <c r="G9" s="137">
        <f>'Data Sheet'!F849</f>
        <v>436</v>
      </c>
      <c r="H9" s="88">
        <f t="shared" si="0"/>
        <v>7.3474890461745872E-3</v>
      </c>
      <c r="I9" s="137">
        <f>'Data Sheet'!F864</f>
        <v>275</v>
      </c>
      <c r="J9" s="88">
        <f t="shared" si="1"/>
        <v>0.63073394495412849</v>
      </c>
      <c r="K9" s="137">
        <f>'Data Sheet'!F879</f>
        <v>200</v>
      </c>
      <c r="L9" s="115" t="str">
        <f t="shared" si="2"/>
        <v>28 weeks 4 days</v>
      </c>
      <c r="M9" s="60">
        <f>'Data Sheet'!F894</f>
        <v>74</v>
      </c>
      <c r="N9" s="60">
        <f>'Data Sheet'!F909</f>
        <v>436</v>
      </c>
      <c r="O9" s="60">
        <f>'Data Sheet'!F924</f>
        <v>8</v>
      </c>
      <c r="P9" s="7">
        <f t="shared" si="3"/>
        <v>1.834862385321101E-2</v>
      </c>
      <c r="Q9" s="137">
        <f>'Data Sheet'!F954</f>
        <v>4426</v>
      </c>
      <c r="R9" s="137">
        <f>'Data Sheet'!F969</f>
        <v>63995</v>
      </c>
      <c r="S9" s="7">
        <f t="shared" si="4"/>
        <v>6.9161653254160488E-2</v>
      </c>
      <c r="T9" s="137">
        <f>'Data Sheet'!F1014</f>
        <v>4655</v>
      </c>
      <c r="U9" s="137">
        <f>'Data Sheet'!F999</f>
        <v>63995</v>
      </c>
      <c r="V9" s="7">
        <f t="shared" si="5"/>
        <v>7.2740057817016951E-2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1" customFormat="1" ht="15.75" customHeight="1" thickBot="1" x14ac:dyDescent="0.35">
      <c r="A10" s="44" t="s">
        <v>4</v>
      </c>
      <c r="B10" s="112">
        <f>('Summary Statistics KPI 0'!B17)</f>
        <v>18924</v>
      </c>
      <c r="C10" s="113">
        <f>('Summary Statistics KPI 0'!C17)</f>
        <v>1385</v>
      </c>
      <c r="D10" s="113">
        <f>('Summary Statistics KPI 0'!E17)</f>
        <v>1417</v>
      </c>
      <c r="E10" s="113">
        <f>('Summary Statistics KPI 0'!G17)</f>
        <v>366</v>
      </c>
      <c r="F10" s="114">
        <f>('Summary Statistics KPI 0'!I17)</f>
        <v>16488</v>
      </c>
      <c r="G10" s="137">
        <f>'Data Sheet'!F850</f>
        <v>77</v>
      </c>
      <c r="H10" s="88">
        <f t="shared" si="0"/>
        <v>4.6700630761766131E-3</v>
      </c>
      <c r="I10" s="137">
        <f>'Data Sheet'!F865</f>
        <v>3</v>
      </c>
      <c r="J10" s="88">
        <f t="shared" si="1"/>
        <v>3.896103896103896E-2</v>
      </c>
      <c r="K10" s="137">
        <f>'Data Sheet'!F880</f>
        <v>82</v>
      </c>
      <c r="L10" s="115" t="str">
        <f t="shared" si="2"/>
        <v>11 weeks 5 days</v>
      </c>
      <c r="M10" s="60">
        <f>'Data Sheet'!F895</f>
        <v>76</v>
      </c>
      <c r="N10" s="60">
        <f>'Data Sheet'!F910</f>
        <v>77</v>
      </c>
      <c r="O10" s="60">
        <f>'Data Sheet'!F925</f>
        <v>0</v>
      </c>
      <c r="P10" s="7" t="str">
        <f t="shared" si="3"/>
        <v>0.0%</v>
      </c>
      <c r="Q10" s="137">
        <f>'Data Sheet'!F955</f>
        <v>114</v>
      </c>
      <c r="R10" s="137">
        <f>'Data Sheet'!F970</f>
        <v>17417</v>
      </c>
      <c r="S10" s="7">
        <f t="shared" si="4"/>
        <v>6.5453292759947174E-3</v>
      </c>
      <c r="T10" s="137">
        <f>'Data Sheet'!F1015</f>
        <v>929</v>
      </c>
      <c r="U10" s="137">
        <f>'Data Sheet'!F1000</f>
        <v>17417</v>
      </c>
      <c r="V10" s="7">
        <f t="shared" si="5"/>
        <v>5.333869208244818E-2</v>
      </c>
      <c r="W10" s="12"/>
      <c r="X10" s="17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1" customFormat="1" ht="15.75" customHeight="1" thickBot="1" x14ac:dyDescent="0.35">
      <c r="A11" s="46" t="s">
        <v>5</v>
      </c>
      <c r="B11" s="66">
        <f>('Summary Statistics KPI 0'!B18)</f>
        <v>40902</v>
      </c>
      <c r="C11" s="113">
        <f>('Summary Statistics KPI 0'!C18)</f>
        <v>3179</v>
      </c>
      <c r="D11" s="113">
        <f>('Summary Statistics KPI 0'!E18)</f>
        <v>2405</v>
      </c>
      <c r="E11" s="60">
        <f>('Summary Statistics KPI 0'!G18)</f>
        <v>426</v>
      </c>
      <c r="F11" s="67">
        <f>('Summary Statistics KPI 0'!I18)</f>
        <v>35744</v>
      </c>
      <c r="G11" s="137">
        <f>'Data Sheet'!F851</f>
        <v>228</v>
      </c>
      <c r="H11" s="88">
        <f t="shared" si="0"/>
        <v>6.3786929274843333E-3</v>
      </c>
      <c r="I11" s="137">
        <f>'Data Sheet'!F866</f>
        <v>53</v>
      </c>
      <c r="J11" s="88">
        <f t="shared" si="1"/>
        <v>0.23245614035087719</v>
      </c>
      <c r="K11" s="137">
        <f>'Data Sheet'!F881</f>
        <v>234</v>
      </c>
      <c r="L11" s="115" t="str">
        <f t="shared" si="2"/>
        <v>33 weeks 3 days</v>
      </c>
      <c r="M11" s="60">
        <f>'Data Sheet'!F896</f>
        <v>146</v>
      </c>
      <c r="N11" s="60">
        <f>'Data Sheet'!F911</f>
        <v>228</v>
      </c>
      <c r="O11" s="60">
        <f>'Data Sheet'!F926</f>
        <v>0</v>
      </c>
      <c r="P11" s="7" t="str">
        <f t="shared" si="3"/>
        <v>0.0%</v>
      </c>
      <c r="Q11" s="137">
        <f>'Data Sheet'!F956</f>
        <v>1408</v>
      </c>
      <c r="R11" s="137">
        <f>'Data Sheet'!F971</f>
        <v>38148</v>
      </c>
      <c r="S11" s="7">
        <f t="shared" si="4"/>
        <v>3.690888119953864E-2</v>
      </c>
      <c r="T11" s="137">
        <f>'Data Sheet'!F1016</f>
        <v>2404</v>
      </c>
      <c r="U11" s="137">
        <f>'Data Sheet'!F1001</f>
        <v>38148</v>
      </c>
      <c r="V11" s="7">
        <f t="shared" si="5"/>
        <v>6.3017720457166818E-2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1" customFormat="1" ht="15.75" customHeight="1" thickBot="1" x14ac:dyDescent="0.35">
      <c r="A12" s="44" t="s">
        <v>6</v>
      </c>
      <c r="B12" s="112">
        <f>('Summary Statistics KPI 0'!B19)</f>
        <v>46991</v>
      </c>
      <c r="C12" s="113">
        <f>('Summary Statistics KPI 0'!C19)</f>
        <v>2894</v>
      </c>
      <c r="D12" s="113">
        <f>('Summary Statistics KPI 0'!E19)</f>
        <v>5440</v>
      </c>
      <c r="E12" s="113">
        <f>('Summary Statistics KPI 0'!G19)</f>
        <v>185</v>
      </c>
      <c r="F12" s="114">
        <f>('Summary Statistics KPI 0'!I19)</f>
        <v>38842</v>
      </c>
      <c r="G12" s="137">
        <f>'Data Sheet'!F854</f>
        <v>227</v>
      </c>
      <c r="H12" s="88">
        <f t="shared" si="0"/>
        <v>5.8441892796457446E-3</v>
      </c>
      <c r="I12" s="137">
        <f>'Data Sheet'!F869</f>
        <v>20</v>
      </c>
      <c r="J12" s="88">
        <f t="shared" si="1"/>
        <v>8.8105726872246701E-2</v>
      </c>
      <c r="K12" s="137">
        <f>'Data Sheet'!F884</f>
        <v>231</v>
      </c>
      <c r="L12" s="115" t="str">
        <f t="shared" si="2"/>
        <v>33 weeks 0 days</v>
      </c>
      <c r="M12" s="60">
        <f>'Data Sheet'!F899</f>
        <v>54</v>
      </c>
      <c r="N12" s="60">
        <f>'Data Sheet'!F914</f>
        <v>227</v>
      </c>
      <c r="O12" s="60">
        <f>'Data Sheet'!F929</f>
        <v>6</v>
      </c>
      <c r="P12" s="7">
        <f t="shared" si="3"/>
        <v>2.643171806167401E-2</v>
      </c>
      <c r="Q12" s="137">
        <f>'Data Sheet'!F959</f>
        <v>370</v>
      </c>
      <c r="R12" s="137">
        <f>'Data Sheet'!F974</f>
        <v>41336</v>
      </c>
      <c r="S12" s="7">
        <f t="shared" si="4"/>
        <v>8.951035417069866E-3</v>
      </c>
      <c r="T12" s="137">
        <f>'Data Sheet'!F1019</f>
        <v>2494</v>
      </c>
      <c r="U12" s="137">
        <f>'Data Sheet'!F1004</f>
        <v>41336</v>
      </c>
      <c r="V12" s="7">
        <f t="shared" si="5"/>
        <v>6.0334817108573642E-2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1" customFormat="1" ht="15.75" customHeight="1" thickBot="1" x14ac:dyDescent="0.35">
      <c r="A13" s="44" t="s">
        <v>7</v>
      </c>
      <c r="B13" s="66">
        <f>('Summary Statistics KPI 0'!B20)</f>
        <v>1290</v>
      </c>
      <c r="C13" s="113">
        <f>('Summary Statistics KPI 0'!C20)</f>
        <v>85</v>
      </c>
      <c r="D13" s="113">
        <f>('Summary Statistics KPI 0'!E20)</f>
        <v>107</v>
      </c>
      <c r="E13" s="60">
        <f>('Summary Statistics KPI 0'!G20)</f>
        <v>15</v>
      </c>
      <c r="F13" s="67">
        <f>('Summary Statistics KPI 0'!I20)</f>
        <v>1113</v>
      </c>
      <c r="G13" s="137">
        <f>'Data Sheet'!F853</f>
        <v>11</v>
      </c>
      <c r="H13" s="88">
        <f t="shared" si="0"/>
        <v>9.883198562443846E-3</v>
      </c>
      <c r="I13" s="137">
        <f>'Data Sheet'!F868</f>
        <v>10</v>
      </c>
      <c r="J13" s="88">
        <f t="shared" si="1"/>
        <v>0.90909090909090906</v>
      </c>
      <c r="K13" s="137">
        <f>'Data Sheet'!F883</f>
        <v>175</v>
      </c>
      <c r="L13" s="115" t="str">
        <f t="shared" si="2"/>
        <v>25 weeks 0 days</v>
      </c>
      <c r="M13" s="60">
        <f>'Data Sheet'!F898</f>
        <v>38</v>
      </c>
      <c r="N13" s="60">
        <f>'Data Sheet'!F913</f>
        <v>11</v>
      </c>
      <c r="O13" s="60">
        <f>'Data Sheet'!F928</f>
        <v>1</v>
      </c>
      <c r="P13" s="7">
        <f t="shared" si="3"/>
        <v>9.0909090909090912E-2</v>
      </c>
      <c r="Q13" s="137">
        <f>'Data Sheet'!F958</f>
        <v>72</v>
      </c>
      <c r="R13" s="137">
        <f>'Data Sheet'!F973</f>
        <v>1180</v>
      </c>
      <c r="S13" s="7">
        <f t="shared" si="4"/>
        <v>6.1016949152542375E-2</v>
      </c>
      <c r="T13" s="137">
        <f>'Data Sheet'!F1018</f>
        <v>67</v>
      </c>
      <c r="U13" s="137">
        <f>'Data Sheet'!F1003</f>
        <v>1180</v>
      </c>
      <c r="V13" s="7">
        <f t="shared" si="5"/>
        <v>5.6779661016949153E-2</v>
      </c>
      <c r="W13" s="12"/>
      <c r="X13" s="13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" customFormat="1" ht="15.75" customHeight="1" thickBot="1" x14ac:dyDescent="0.35">
      <c r="A14" s="44" t="s">
        <v>1160</v>
      </c>
      <c r="B14" s="112">
        <f>('Summary Statistics KPI 0'!B21)</f>
        <v>1227</v>
      </c>
      <c r="C14" s="113">
        <f>('Summary Statistics KPI 0'!C21)</f>
        <v>108</v>
      </c>
      <c r="D14" s="113">
        <f>('Summary Statistics KPI 0'!E21)</f>
        <v>90</v>
      </c>
      <c r="E14" s="113">
        <f>('Summary Statistics KPI 0'!G21)</f>
        <v>37</v>
      </c>
      <c r="F14" s="114">
        <f>('Summary Statistics KPI 0'!I21)</f>
        <v>1066</v>
      </c>
      <c r="G14" s="137">
        <f>'Data Sheet'!F859</f>
        <v>10</v>
      </c>
      <c r="H14" s="88">
        <f t="shared" si="0"/>
        <v>9.3808630393996256E-3</v>
      </c>
      <c r="I14" s="137">
        <f>'Data Sheet'!F874</f>
        <v>4</v>
      </c>
      <c r="J14" s="88">
        <f t="shared" si="1"/>
        <v>0.4</v>
      </c>
      <c r="K14" s="137">
        <f>'Data Sheet'!F889</f>
        <v>177</v>
      </c>
      <c r="L14" s="115" t="str">
        <f t="shared" si="2"/>
        <v>25 weeks 2 days</v>
      </c>
      <c r="M14" s="60">
        <f>'Data Sheet'!F904</f>
        <v>118</v>
      </c>
      <c r="N14" s="60">
        <f>'Data Sheet'!F919</f>
        <v>10</v>
      </c>
      <c r="O14" s="60">
        <f>'Data Sheet'!F934</f>
        <v>4</v>
      </c>
      <c r="P14" s="7">
        <f t="shared" si="3"/>
        <v>0.4</v>
      </c>
      <c r="Q14" s="137">
        <f>'Data Sheet'!F964</f>
        <v>51</v>
      </c>
      <c r="R14" s="137">
        <f>'Data Sheet'!F979</f>
        <v>1131</v>
      </c>
      <c r="S14" s="7">
        <f t="shared" si="4"/>
        <v>4.5092838196286469E-2</v>
      </c>
      <c r="T14" s="137">
        <f>'Data Sheet'!F1024</f>
        <v>65</v>
      </c>
      <c r="U14" s="137">
        <f>'Data Sheet'!F1009</f>
        <v>1131</v>
      </c>
      <c r="V14" s="7">
        <f t="shared" si="5"/>
        <v>5.7471264367816091E-2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1" customFormat="1" ht="15.75" customHeight="1" thickBot="1" x14ac:dyDescent="0.35">
      <c r="A15" s="44" t="s">
        <v>8</v>
      </c>
      <c r="B15" s="66">
        <f>('Summary Statistics KPI 0'!B22)</f>
        <v>25366</v>
      </c>
      <c r="C15" s="113">
        <f>('Summary Statistics KPI 0'!C22)</f>
        <v>1997</v>
      </c>
      <c r="D15" s="113">
        <f>('Summary Statistics KPI 0'!E22)</f>
        <v>1922</v>
      </c>
      <c r="E15" s="60">
        <f>('Summary Statistics KPI 0'!G22)</f>
        <v>132</v>
      </c>
      <c r="F15" s="67">
        <f>('Summary Statistics KPI 0'!I22)</f>
        <v>21579</v>
      </c>
      <c r="G15" s="137">
        <f>'Data Sheet'!F855</f>
        <v>142</v>
      </c>
      <c r="H15" s="88">
        <f t="shared" si="0"/>
        <v>6.5804717549469392E-3</v>
      </c>
      <c r="I15" s="137">
        <f>'Data Sheet'!F870</f>
        <v>0</v>
      </c>
      <c r="J15" s="88" t="str">
        <f t="shared" si="1"/>
        <v>0.0%</v>
      </c>
      <c r="K15" s="137">
        <f>'Data Sheet'!F885</f>
        <v>0</v>
      </c>
      <c r="L15" s="115" t="str">
        <f t="shared" si="2"/>
        <v>0 weeks 0 days</v>
      </c>
      <c r="M15" s="60">
        <f>'Data Sheet'!F900</f>
        <v>0</v>
      </c>
      <c r="N15" s="60">
        <f>'Data Sheet'!F915</f>
        <v>142</v>
      </c>
      <c r="O15" s="60">
        <f>'Data Sheet'!F930</f>
        <v>0</v>
      </c>
      <c r="P15" s="7" t="str">
        <f t="shared" si="3"/>
        <v>0.0%</v>
      </c>
      <c r="Q15" s="137">
        <f>'Data Sheet'!F960</f>
        <v>2</v>
      </c>
      <c r="R15" s="137">
        <f>'Data Sheet'!F975</f>
        <v>23342</v>
      </c>
      <c r="S15" s="7">
        <f t="shared" si="4"/>
        <v>8.5682460800274183E-5</v>
      </c>
      <c r="T15" s="137">
        <f>'Data Sheet'!F1020</f>
        <v>1763</v>
      </c>
      <c r="U15" s="137">
        <f>'Data Sheet'!F1005</f>
        <v>23342</v>
      </c>
      <c r="V15" s="7">
        <f t="shared" si="5"/>
        <v>7.5529089195441698E-2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1" customFormat="1" ht="15.75" customHeight="1" thickBot="1" x14ac:dyDescent="0.35">
      <c r="A16" s="47" t="s">
        <v>16</v>
      </c>
      <c r="B16" s="112">
        <f>('Summary Statistics KPI 0'!B23)</f>
        <v>1568</v>
      </c>
      <c r="C16" s="113">
        <f>('Summary Statistics KPI 0'!C23)</f>
        <v>165</v>
      </c>
      <c r="D16" s="113">
        <f>('Summary Statistics KPI 0'!E23)</f>
        <v>110</v>
      </c>
      <c r="E16" s="113">
        <f>('Summary Statistics KPI 0'!G23)</f>
        <v>21</v>
      </c>
      <c r="F16" s="114">
        <f>('Summary Statistics KPI 0'!I23)</f>
        <v>1314</v>
      </c>
      <c r="G16" s="137">
        <f>'Data Sheet'!F857</f>
        <v>8</v>
      </c>
      <c r="H16" s="106">
        <f t="shared" si="0"/>
        <v>6.0882800608828003E-3</v>
      </c>
      <c r="I16" s="137">
        <f>'Data Sheet'!F872</f>
        <v>8</v>
      </c>
      <c r="J16" s="106">
        <f t="shared" si="1"/>
        <v>1</v>
      </c>
      <c r="K16" s="137">
        <f>'Data Sheet'!F887</f>
        <v>141</v>
      </c>
      <c r="L16" s="116" t="str">
        <f t="shared" si="2"/>
        <v>20 weeks 1 days</v>
      </c>
      <c r="M16" s="60">
        <f>'Data Sheet'!F902</f>
        <v>77</v>
      </c>
      <c r="N16" s="60">
        <f>'Data Sheet'!F917</f>
        <v>8</v>
      </c>
      <c r="O16" s="60">
        <f>'Data Sheet'!F932</f>
        <v>1</v>
      </c>
      <c r="P16" s="11">
        <f t="shared" si="3"/>
        <v>0.125</v>
      </c>
      <c r="Q16" s="137">
        <f>'Data Sheet'!F962</f>
        <v>97</v>
      </c>
      <c r="R16" s="137">
        <f>'Data Sheet'!F977</f>
        <v>1449</v>
      </c>
      <c r="S16" s="11">
        <f t="shared" si="4"/>
        <v>6.694271911663216E-2</v>
      </c>
      <c r="T16" s="137">
        <f>'Data Sheet'!F1022</f>
        <v>135</v>
      </c>
      <c r="U16" s="137">
        <f>'Data Sheet'!F1007</f>
        <v>1449</v>
      </c>
      <c r="V16" s="11">
        <f t="shared" si="5"/>
        <v>9.3167701863354033E-2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94" customFormat="1" ht="15.75" customHeight="1" thickBot="1" x14ac:dyDescent="0.3">
      <c r="A17" s="83" t="s">
        <v>54</v>
      </c>
      <c r="B17" s="80">
        <f>('Summary Statistics KPI 0'!B24)</f>
        <v>321202</v>
      </c>
      <c r="C17" s="81">
        <f>('Summary Statistics KPI 0'!C24)</f>
        <v>23915</v>
      </c>
      <c r="D17" s="81">
        <f>('Summary Statistics KPI 0'!E24)</f>
        <v>24925</v>
      </c>
      <c r="E17" s="81">
        <f>('Summary Statistics KPI 0'!G24)</f>
        <v>3777</v>
      </c>
      <c r="F17" s="82">
        <f>('Summary Statistics KPI 0'!I24)</f>
        <v>276139</v>
      </c>
      <c r="G17" s="138">
        <f>SUM(G3:G16)</f>
        <v>1837</v>
      </c>
      <c r="H17" s="165">
        <f t="shared" ref="H17" si="6">IF(G17=0,"0.0%",G17/F17)</f>
        <v>6.6524467749937534E-3</v>
      </c>
      <c r="I17" s="139">
        <f>SUM(I3:I16)</f>
        <v>696</v>
      </c>
      <c r="J17" s="165">
        <f t="shared" ref="J17" si="7">IF(I17=0,"0.0%",I17/G17)</f>
        <v>0.37887860642351662</v>
      </c>
      <c r="K17" s="81">
        <f>MAX(K3:K16)</f>
        <v>243</v>
      </c>
      <c r="L17" s="117" t="str">
        <f t="shared" ref="L17" si="8">INT((K17)/7)&amp;" weeks "&amp;MOD(K17,7)&amp;" days"</f>
        <v>34 weeks 5 days</v>
      </c>
      <c r="M17" s="166">
        <f>AVERAGE(M3:M16)</f>
        <v>65</v>
      </c>
      <c r="N17" s="138">
        <f>SUM(N3:N16)</f>
        <v>1834</v>
      </c>
      <c r="O17" s="139">
        <f>SUM(O3:O16)</f>
        <v>59</v>
      </c>
      <c r="P17" s="109">
        <f t="shared" ref="P17" si="9">IF(O17=0,"0.0%",O17/N17)</f>
        <v>3.21701199563795E-2</v>
      </c>
      <c r="Q17" s="138">
        <f>SUM(Q3:Q16)</f>
        <v>8993</v>
      </c>
      <c r="R17" s="139">
        <f>SUM(R3:R16)</f>
        <v>294637</v>
      </c>
      <c r="S17" s="109">
        <f t="shared" ref="S17" si="10">IF(Q17=0,"0.0%",Q17/R17)</f>
        <v>3.0522303716098115E-2</v>
      </c>
      <c r="T17" s="138">
        <f>SUM(T3:T16)</f>
        <v>18498</v>
      </c>
      <c r="U17" s="139">
        <f>SUM(U3:U16)</f>
        <v>294637</v>
      </c>
      <c r="V17" s="109">
        <f t="shared" ref="V17" si="11">IF(T17=0,"0.0%",T17/U17)</f>
        <v>6.2782338945889346E-2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s="13" customFormat="1" x14ac:dyDescent="0.25">
      <c r="H18" s="17"/>
      <c r="J18" s="18"/>
      <c r="N18"/>
      <c r="O18"/>
      <c r="P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86" spans="1:6" x14ac:dyDescent="0.25">
      <c r="A86" s="14"/>
      <c r="B86" s="14"/>
      <c r="C86" s="14"/>
      <c r="D86" s="14"/>
      <c r="E86" s="14"/>
      <c r="F86" s="14"/>
    </row>
    <row r="87" spans="1:6" ht="13" x14ac:dyDescent="0.3">
      <c r="A87" s="15"/>
      <c r="B87" s="15"/>
      <c r="C87" s="15"/>
      <c r="D87" s="15"/>
      <c r="E87" s="15"/>
      <c r="F87" s="15"/>
    </row>
    <row r="88" spans="1:6" ht="13" x14ac:dyDescent="0.3">
      <c r="A88" s="16"/>
      <c r="B88" s="16"/>
      <c r="C88" s="16"/>
      <c r="D88" s="16"/>
      <c r="E88" s="16"/>
      <c r="F88" s="16"/>
    </row>
    <row r="89" spans="1:6" ht="13" x14ac:dyDescent="0.3">
      <c r="A89" s="16"/>
      <c r="B89" s="16"/>
      <c r="C89" s="16"/>
      <c r="D89" s="16"/>
      <c r="E89" s="16"/>
      <c r="F89" s="16"/>
    </row>
    <row r="90" spans="1:6" ht="13" x14ac:dyDescent="0.3">
      <c r="A90" s="16"/>
      <c r="B90" s="16"/>
      <c r="C90" s="16"/>
      <c r="D90" s="16"/>
      <c r="E90" s="16"/>
      <c r="F90" s="16"/>
    </row>
    <row r="91" spans="1:6" ht="13" x14ac:dyDescent="0.3">
      <c r="A91" s="16"/>
      <c r="B91" s="16"/>
      <c r="C91" s="16"/>
      <c r="D91" s="16"/>
      <c r="E91" s="16"/>
      <c r="F91" s="16"/>
    </row>
    <row r="92" spans="1:6" ht="13" x14ac:dyDescent="0.3">
      <c r="A92" s="16"/>
      <c r="B92" s="16"/>
      <c r="C92" s="16"/>
      <c r="D92" s="16"/>
      <c r="E92" s="16"/>
      <c r="F92" s="16"/>
    </row>
    <row r="93" spans="1:6" ht="13" x14ac:dyDescent="0.3">
      <c r="A93" s="16"/>
      <c r="B93" s="16"/>
      <c r="C93" s="16"/>
      <c r="D93" s="16"/>
      <c r="E93" s="16"/>
      <c r="F93" s="16"/>
    </row>
    <row r="94" spans="1:6" ht="13" x14ac:dyDescent="0.3">
      <c r="A94" s="16"/>
      <c r="B94" s="16"/>
      <c r="C94" s="16"/>
      <c r="D94" s="16"/>
      <c r="E94" s="16"/>
      <c r="F94" s="16"/>
    </row>
    <row r="95" spans="1:6" ht="13" x14ac:dyDescent="0.3">
      <c r="A95" s="16"/>
      <c r="B95" s="16"/>
      <c r="C95" s="16"/>
      <c r="D95" s="16"/>
      <c r="E95" s="16"/>
      <c r="F95" s="16"/>
    </row>
    <row r="96" spans="1:6" ht="13" x14ac:dyDescent="0.3">
      <c r="A96" s="16"/>
      <c r="B96" s="16"/>
      <c r="C96" s="16"/>
      <c r="D96" s="16"/>
      <c r="E96" s="16"/>
      <c r="F96" s="16"/>
    </row>
    <row r="97" spans="1:6" ht="13" x14ac:dyDescent="0.3">
      <c r="A97" s="16"/>
      <c r="B97" s="16"/>
      <c r="C97" s="16"/>
      <c r="D97" s="16"/>
      <c r="E97" s="16"/>
      <c r="F97" s="16"/>
    </row>
    <row r="98" spans="1:6" ht="13" x14ac:dyDescent="0.3">
      <c r="A98" s="16"/>
      <c r="B98" s="16"/>
      <c r="C98" s="16"/>
      <c r="D98" s="16"/>
      <c r="E98" s="16"/>
      <c r="F98" s="16"/>
    </row>
    <row r="99" spans="1:6" ht="13" x14ac:dyDescent="0.3">
      <c r="A99" s="16"/>
      <c r="B99" s="16"/>
      <c r="C99" s="16"/>
      <c r="D99" s="16"/>
      <c r="E99" s="16"/>
      <c r="F99" s="16"/>
    </row>
    <row r="100" spans="1:6" ht="13" x14ac:dyDescent="0.3">
      <c r="A100" s="16"/>
      <c r="B100" s="16"/>
      <c r="C100" s="16"/>
      <c r="D100" s="16"/>
      <c r="E100" s="16"/>
      <c r="F100" s="16"/>
    </row>
    <row r="101" spans="1:6" ht="13" x14ac:dyDescent="0.3">
      <c r="A101" s="16"/>
      <c r="B101" s="16"/>
      <c r="C101" s="16"/>
      <c r="D101" s="16"/>
      <c r="E101" s="16"/>
      <c r="F101" s="16"/>
    </row>
    <row r="102" spans="1:6" ht="13" x14ac:dyDescent="0.3">
      <c r="A102" s="16"/>
      <c r="B102" s="16"/>
      <c r="C102" s="16"/>
      <c r="D102" s="16"/>
      <c r="E102" s="16"/>
      <c r="F102" s="16"/>
    </row>
  </sheetData>
  <sortState ref="A4:V16">
    <sortCondition ref="A4:A16"/>
  </sortState>
  <mergeCells count="5">
    <mergeCell ref="T1:V1"/>
    <mergeCell ref="G1:M1"/>
    <mergeCell ref="B1:F1"/>
    <mergeCell ref="N1:P1"/>
    <mergeCell ref="Q1:S1"/>
  </mergeCells>
  <phoneticPr fontId="0" type="noConversion"/>
  <printOptions horizontalCentered="1" verticalCentered="1"/>
  <pageMargins left="0.19685039370078741" right="0.19685039370078741" top="0.62992125984251968" bottom="0.39370078740157483" header="0.23622047244094491" footer="0.23622047244094491"/>
  <pageSetup paperSize="9" scale="66" orientation="landscape" r:id="rId1"/>
  <headerFooter alignWithMargins="0">
    <oddHeader xml:space="preserve">&amp;C&amp;11Diabetic Retinopathy Screening - &amp;A
 </oddHeader>
    <oddFooter>&amp;C&amp;Z&amp;F&amp;R&amp;P/&amp;N</oddFooter>
  </headerFooter>
  <rowBreaks count="1" manualBreakCount="1">
    <brk id="18" max="12" man="1"/>
  </rowBreaks>
  <ignoredErrors>
    <ignoredError sqref="J17 H17 P17 S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42"/>
  <sheetViews>
    <sheetView workbookViewId="0">
      <selection activeCell="F320" sqref="F320"/>
    </sheetView>
  </sheetViews>
  <sheetFormatPr defaultRowHeight="12.5" x14ac:dyDescent="0.25"/>
  <cols>
    <col min="4" max="4" width="15.6328125" bestFit="1" customWidth="1"/>
    <col min="5" max="5" width="55.36328125" customWidth="1"/>
    <col min="6" max="6" width="19.08984375" customWidth="1"/>
  </cols>
  <sheetData>
    <row r="1" spans="2:6" x14ac:dyDescent="0.25">
      <c r="B1" t="s">
        <v>110</v>
      </c>
      <c r="C1" s="215" t="s">
        <v>1162</v>
      </c>
    </row>
    <row r="2" spans="2:6" x14ac:dyDescent="0.25">
      <c r="B2" t="s">
        <v>111</v>
      </c>
      <c r="C2" t="s">
        <v>112</v>
      </c>
      <c r="D2" s="175">
        <v>42826</v>
      </c>
      <c r="E2" t="s">
        <v>113</v>
      </c>
      <c r="F2" s="175">
        <v>43100</v>
      </c>
    </row>
    <row r="4" spans="2:6" x14ac:dyDescent="0.25">
      <c r="B4" t="s">
        <v>114</v>
      </c>
    </row>
    <row r="6" spans="2:6" x14ac:dyDescent="0.25">
      <c r="B6">
        <v>2175</v>
      </c>
      <c r="C6">
        <v>1</v>
      </c>
      <c r="D6">
        <v>1</v>
      </c>
      <c r="E6" t="s">
        <v>115</v>
      </c>
      <c r="F6">
        <v>25874</v>
      </c>
    </row>
    <row r="7" spans="2:6" x14ac:dyDescent="0.25">
      <c r="B7">
        <v>2175</v>
      </c>
      <c r="C7">
        <v>1</v>
      </c>
      <c r="D7">
        <v>2</v>
      </c>
      <c r="E7" t="s">
        <v>116</v>
      </c>
      <c r="F7">
        <v>8269</v>
      </c>
    </row>
    <row r="8" spans="2:6" x14ac:dyDescent="0.25">
      <c r="B8">
        <v>2175</v>
      </c>
      <c r="C8">
        <v>1</v>
      </c>
      <c r="D8">
        <v>3</v>
      </c>
      <c r="E8" t="s">
        <v>117</v>
      </c>
      <c r="F8">
        <v>22575</v>
      </c>
    </row>
    <row r="9" spans="2:6" x14ac:dyDescent="0.25">
      <c r="B9">
        <v>2175</v>
      </c>
      <c r="C9">
        <v>1</v>
      </c>
      <c r="D9">
        <v>4</v>
      </c>
      <c r="E9" t="s">
        <v>118</v>
      </c>
      <c r="F9">
        <v>67909</v>
      </c>
    </row>
    <row r="10" spans="2:6" x14ac:dyDescent="0.25">
      <c r="B10">
        <v>2175</v>
      </c>
      <c r="C10">
        <v>1</v>
      </c>
      <c r="D10">
        <v>5</v>
      </c>
      <c r="E10" t="s">
        <v>119</v>
      </c>
      <c r="F10">
        <v>18924</v>
      </c>
    </row>
    <row r="11" spans="2:6" x14ac:dyDescent="0.25">
      <c r="B11">
        <v>2175</v>
      </c>
      <c r="C11">
        <v>1</v>
      </c>
      <c r="D11">
        <v>6</v>
      </c>
      <c r="E11" t="s">
        <v>120</v>
      </c>
      <c r="F11">
        <v>40902</v>
      </c>
    </row>
    <row r="12" spans="2:6" x14ac:dyDescent="0.25">
      <c r="B12">
        <v>2175</v>
      </c>
      <c r="C12">
        <v>1</v>
      </c>
      <c r="D12">
        <v>7</v>
      </c>
      <c r="E12" t="s">
        <v>121</v>
      </c>
      <c r="F12">
        <v>31970</v>
      </c>
    </row>
    <row r="13" spans="2:6" x14ac:dyDescent="0.25">
      <c r="B13">
        <v>2175</v>
      </c>
      <c r="C13">
        <v>1</v>
      </c>
      <c r="D13">
        <v>8</v>
      </c>
      <c r="E13" t="s">
        <v>122</v>
      </c>
      <c r="F13">
        <v>1290</v>
      </c>
    </row>
    <row r="14" spans="2:6" x14ac:dyDescent="0.25">
      <c r="B14">
        <v>2175</v>
      </c>
      <c r="C14">
        <v>1</v>
      </c>
      <c r="D14">
        <v>9</v>
      </c>
      <c r="E14" t="s">
        <v>123</v>
      </c>
      <c r="F14">
        <v>46991</v>
      </c>
    </row>
    <row r="15" spans="2:6" x14ac:dyDescent="0.25">
      <c r="B15">
        <v>2175</v>
      </c>
      <c r="C15">
        <v>1</v>
      </c>
      <c r="D15">
        <v>10</v>
      </c>
      <c r="E15" t="s">
        <v>124</v>
      </c>
      <c r="F15">
        <v>25366</v>
      </c>
    </row>
    <row r="16" spans="2:6" x14ac:dyDescent="0.25">
      <c r="B16">
        <v>2175</v>
      </c>
      <c r="C16">
        <v>1</v>
      </c>
      <c r="D16">
        <v>11</v>
      </c>
      <c r="E16" t="s">
        <v>125</v>
      </c>
      <c r="F16">
        <v>17902</v>
      </c>
    </row>
    <row r="17" spans="2:6" x14ac:dyDescent="0.25">
      <c r="B17">
        <v>2175</v>
      </c>
      <c r="C17">
        <v>1</v>
      </c>
      <c r="D17">
        <v>12</v>
      </c>
      <c r="E17" t="s">
        <v>126</v>
      </c>
      <c r="F17">
        <v>1568</v>
      </c>
    </row>
    <row r="18" spans="2:6" x14ac:dyDescent="0.25">
      <c r="B18">
        <v>2175</v>
      </c>
      <c r="C18">
        <v>1</v>
      </c>
      <c r="D18">
        <v>13</v>
      </c>
      <c r="E18" t="s">
        <v>127</v>
      </c>
      <c r="F18">
        <v>10435</v>
      </c>
    </row>
    <row r="19" spans="2:6" x14ac:dyDescent="0.25">
      <c r="B19">
        <v>2175</v>
      </c>
      <c r="C19">
        <v>1</v>
      </c>
      <c r="D19">
        <v>14</v>
      </c>
      <c r="E19" t="s">
        <v>128</v>
      </c>
      <c r="F19">
        <v>1227</v>
      </c>
    </row>
    <row r="20" spans="2:6" x14ac:dyDescent="0.25">
      <c r="B20">
        <v>2175</v>
      </c>
      <c r="C20">
        <v>1</v>
      </c>
      <c r="D20">
        <v>15</v>
      </c>
      <c r="E20" t="s">
        <v>129</v>
      </c>
      <c r="F20">
        <v>321202</v>
      </c>
    </row>
    <row r="21" spans="2:6" x14ac:dyDescent="0.25">
      <c r="B21">
        <v>2175</v>
      </c>
      <c r="C21">
        <v>1</v>
      </c>
      <c r="D21">
        <v>16</v>
      </c>
      <c r="E21" t="s">
        <v>130</v>
      </c>
      <c r="F21">
        <v>1704</v>
      </c>
    </row>
    <row r="22" spans="2:6" x14ac:dyDescent="0.25">
      <c r="B22">
        <v>2175</v>
      </c>
      <c r="C22">
        <v>1</v>
      </c>
      <c r="D22">
        <v>17</v>
      </c>
      <c r="E22" t="s">
        <v>131</v>
      </c>
      <c r="F22">
        <v>619</v>
      </c>
    </row>
    <row r="23" spans="2:6" x14ac:dyDescent="0.25">
      <c r="B23">
        <v>2175</v>
      </c>
      <c r="C23">
        <v>1</v>
      </c>
      <c r="D23">
        <v>18</v>
      </c>
      <c r="E23" t="s">
        <v>132</v>
      </c>
      <c r="F23">
        <v>1824</v>
      </c>
    </row>
    <row r="24" spans="2:6" x14ac:dyDescent="0.25">
      <c r="B24">
        <v>2175</v>
      </c>
      <c r="C24">
        <v>1</v>
      </c>
      <c r="D24">
        <v>19</v>
      </c>
      <c r="E24" t="s">
        <v>133</v>
      </c>
      <c r="F24">
        <v>6463</v>
      </c>
    </row>
    <row r="25" spans="2:6" x14ac:dyDescent="0.25">
      <c r="B25">
        <v>2175</v>
      </c>
      <c r="C25">
        <v>1</v>
      </c>
      <c r="D25">
        <v>20</v>
      </c>
      <c r="E25" t="s">
        <v>134</v>
      </c>
      <c r="F25">
        <v>1385</v>
      </c>
    </row>
    <row r="26" spans="2:6" x14ac:dyDescent="0.25">
      <c r="B26">
        <v>2175</v>
      </c>
      <c r="C26">
        <v>1</v>
      </c>
      <c r="D26">
        <v>21</v>
      </c>
      <c r="E26" t="s">
        <v>135</v>
      </c>
      <c r="F26">
        <v>3179</v>
      </c>
    </row>
    <row r="27" spans="2:6" x14ac:dyDescent="0.25">
      <c r="B27">
        <v>2175</v>
      </c>
      <c r="C27">
        <v>1</v>
      </c>
      <c r="D27">
        <v>22</v>
      </c>
      <c r="E27" t="s">
        <v>136</v>
      </c>
      <c r="F27">
        <v>1270</v>
      </c>
    </row>
    <row r="28" spans="2:6" x14ac:dyDescent="0.25">
      <c r="B28">
        <v>2175</v>
      </c>
      <c r="C28">
        <v>1</v>
      </c>
      <c r="D28">
        <v>23</v>
      </c>
      <c r="E28" t="s">
        <v>137</v>
      </c>
      <c r="F28">
        <v>85</v>
      </c>
    </row>
    <row r="29" spans="2:6" x14ac:dyDescent="0.25">
      <c r="B29">
        <v>2175</v>
      </c>
      <c r="C29">
        <v>1</v>
      </c>
      <c r="D29">
        <v>24</v>
      </c>
      <c r="E29" t="s">
        <v>138</v>
      </c>
      <c r="F29">
        <v>2894</v>
      </c>
    </row>
    <row r="30" spans="2:6" x14ac:dyDescent="0.25">
      <c r="B30">
        <v>2175</v>
      </c>
      <c r="C30">
        <v>1</v>
      </c>
      <c r="D30">
        <v>25</v>
      </c>
      <c r="E30" t="s">
        <v>139</v>
      </c>
      <c r="F30">
        <v>1997</v>
      </c>
    </row>
    <row r="31" spans="2:6" x14ac:dyDescent="0.25">
      <c r="B31">
        <v>2175</v>
      </c>
      <c r="C31">
        <v>1</v>
      </c>
      <c r="D31">
        <v>26</v>
      </c>
      <c r="E31" t="s">
        <v>140</v>
      </c>
      <c r="F31">
        <v>1085</v>
      </c>
    </row>
    <row r="32" spans="2:6" x14ac:dyDescent="0.25">
      <c r="B32">
        <v>2175</v>
      </c>
      <c r="C32">
        <v>1</v>
      </c>
      <c r="D32">
        <v>27</v>
      </c>
      <c r="E32" t="s">
        <v>141</v>
      </c>
      <c r="F32">
        <v>165</v>
      </c>
    </row>
    <row r="33" spans="2:6" x14ac:dyDescent="0.25">
      <c r="B33">
        <v>2175</v>
      </c>
      <c r="C33">
        <v>1</v>
      </c>
      <c r="D33">
        <v>28</v>
      </c>
      <c r="E33" t="s">
        <v>142</v>
      </c>
      <c r="F33">
        <v>1137</v>
      </c>
    </row>
    <row r="34" spans="2:6" x14ac:dyDescent="0.25">
      <c r="B34">
        <v>2175</v>
      </c>
      <c r="C34">
        <v>1</v>
      </c>
      <c r="D34">
        <v>29</v>
      </c>
      <c r="E34" t="s">
        <v>143</v>
      </c>
      <c r="F34">
        <v>108</v>
      </c>
    </row>
    <row r="35" spans="2:6" x14ac:dyDescent="0.25">
      <c r="B35">
        <v>2175</v>
      </c>
      <c r="C35">
        <v>1</v>
      </c>
      <c r="D35">
        <v>30</v>
      </c>
      <c r="E35" t="s">
        <v>144</v>
      </c>
      <c r="F35">
        <v>23915</v>
      </c>
    </row>
    <row r="36" spans="2:6" x14ac:dyDescent="0.25">
      <c r="B36">
        <v>2175</v>
      </c>
      <c r="C36">
        <v>1</v>
      </c>
      <c r="D36">
        <v>31</v>
      </c>
      <c r="E36" t="s">
        <v>145</v>
      </c>
      <c r="F36">
        <v>2183</v>
      </c>
    </row>
    <row r="37" spans="2:6" x14ac:dyDescent="0.25">
      <c r="B37">
        <v>2175</v>
      </c>
      <c r="C37">
        <v>1</v>
      </c>
      <c r="D37">
        <v>32</v>
      </c>
      <c r="E37" t="s">
        <v>146</v>
      </c>
      <c r="F37">
        <v>1486</v>
      </c>
    </row>
    <row r="38" spans="2:6" x14ac:dyDescent="0.25">
      <c r="B38">
        <v>2175</v>
      </c>
      <c r="C38">
        <v>1</v>
      </c>
      <c r="D38">
        <v>33</v>
      </c>
      <c r="E38" t="s">
        <v>147</v>
      </c>
      <c r="F38">
        <v>1182</v>
      </c>
    </row>
    <row r="39" spans="2:6" x14ac:dyDescent="0.25">
      <c r="B39">
        <v>2175</v>
      </c>
      <c r="C39">
        <v>1</v>
      </c>
      <c r="D39">
        <v>34</v>
      </c>
      <c r="E39" t="s">
        <v>148</v>
      </c>
      <c r="F39">
        <v>3673</v>
      </c>
    </row>
    <row r="40" spans="2:6" x14ac:dyDescent="0.25">
      <c r="B40">
        <v>2175</v>
      </c>
      <c r="C40">
        <v>1</v>
      </c>
      <c r="D40">
        <v>35</v>
      </c>
      <c r="E40" t="s">
        <v>149</v>
      </c>
      <c r="F40">
        <v>1417</v>
      </c>
    </row>
    <row r="41" spans="2:6" x14ac:dyDescent="0.25">
      <c r="B41">
        <v>2175</v>
      </c>
      <c r="C41">
        <v>1</v>
      </c>
      <c r="D41">
        <v>36</v>
      </c>
      <c r="E41" t="s">
        <v>150</v>
      </c>
      <c r="F41">
        <v>2405</v>
      </c>
    </row>
    <row r="42" spans="2:6" x14ac:dyDescent="0.25">
      <c r="B42">
        <v>2175</v>
      </c>
      <c r="C42">
        <v>1</v>
      </c>
      <c r="D42">
        <v>37</v>
      </c>
      <c r="E42" t="s">
        <v>151</v>
      </c>
      <c r="F42">
        <v>3220</v>
      </c>
    </row>
    <row r="43" spans="2:6" x14ac:dyDescent="0.25">
      <c r="B43">
        <v>2175</v>
      </c>
      <c r="C43">
        <v>1</v>
      </c>
      <c r="D43">
        <v>38</v>
      </c>
      <c r="E43" t="s">
        <v>152</v>
      </c>
      <c r="F43">
        <v>107</v>
      </c>
    </row>
    <row r="44" spans="2:6" x14ac:dyDescent="0.25">
      <c r="B44">
        <v>2175</v>
      </c>
      <c r="C44">
        <v>1</v>
      </c>
      <c r="D44">
        <v>39</v>
      </c>
      <c r="E44" t="s">
        <v>153</v>
      </c>
      <c r="F44">
        <v>5440</v>
      </c>
    </row>
    <row r="45" spans="2:6" x14ac:dyDescent="0.25">
      <c r="B45">
        <v>2175</v>
      </c>
      <c r="C45">
        <v>1</v>
      </c>
      <c r="D45">
        <v>40</v>
      </c>
      <c r="E45" t="s">
        <v>154</v>
      </c>
      <c r="F45">
        <v>1922</v>
      </c>
    </row>
    <row r="46" spans="2:6" x14ac:dyDescent="0.25">
      <c r="B46">
        <v>2175</v>
      </c>
      <c r="C46">
        <v>1</v>
      </c>
      <c r="D46">
        <v>41</v>
      </c>
      <c r="E46" t="s">
        <v>155</v>
      </c>
      <c r="F46">
        <v>710</v>
      </c>
    </row>
    <row r="47" spans="2:6" x14ac:dyDescent="0.25">
      <c r="B47">
        <v>2175</v>
      </c>
      <c r="C47">
        <v>1</v>
      </c>
      <c r="D47">
        <v>42</v>
      </c>
      <c r="E47" t="s">
        <v>156</v>
      </c>
      <c r="F47">
        <v>110</v>
      </c>
    </row>
    <row r="48" spans="2:6" x14ac:dyDescent="0.25">
      <c r="B48">
        <v>2175</v>
      </c>
      <c r="C48">
        <v>1</v>
      </c>
      <c r="D48">
        <v>43</v>
      </c>
      <c r="E48" t="s">
        <v>157</v>
      </c>
      <c r="F48">
        <v>980</v>
      </c>
    </row>
    <row r="49" spans="2:6" x14ac:dyDescent="0.25">
      <c r="B49">
        <v>2175</v>
      </c>
      <c r="C49">
        <v>1</v>
      </c>
      <c r="D49">
        <v>44</v>
      </c>
      <c r="E49" t="s">
        <v>158</v>
      </c>
      <c r="F49">
        <v>90</v>
      </c>
    </row>
    <row r="50" spans="2:6" x14ac:dyDescent="0.25">
      <c r="B50">
        <v>2175</v>
      </c>
      <c r="C50">
        <v>1</v>
      </c>
      <c r="D50">
        <v>45</v>
      </c>
      <c r="E50" t="s">
        <v>159</v>
      </c>
      <c r="F50">
        <v>24925</v>
      </c>
    </row>
    <row r="51" spans="2:6" x14ac:dyDescent="0.25">
      <c r="B51">
        <v>2175</v>
      </c>
      <c r="C51">
        <v>1</v>
      </c>
      <c r="D51">
        <v>46</v>
      </c>
      <c r="E51" t="s">
        <v>160</v>
      </c>
      <c r="F51">
        <v>12</v>
      </c>
    </row>
    <row r="52" spans="2:6" x14ac:dyDescent="0.25">
      <c r="B52">
        <v>2175</v>
      </c>
      <c r="C52">
        <v>1</v>
      </c>
      <c r="D52">
        <v>47</v>
      </c>
      <c r="E52" t="s">
        <v>161</v>
      </c>
      <c r="F52">
        <v>17</v>
      </c>
    </row>
    <row r="53" spans="2:6" x14ac:dyDescent="0.25">
      <c r="B53">
        <v>2175</v>
      </c>
      <c r="C53">
        <v>1</v>
      </c>
      <c r="D53">
        <v>48</v>
      </c>
      <c r="E53" t="s">
        <v>162</v>
      </c>
      <c r="F53">
        <v>109</v>
      </c>
    </row>
    <row r="54" spans="2:6" x14ac:dyDescent="0.25">
      <c r="B54">
        <v>2175</v>
      </c>
      <c r="C54">
        <v>1</v>
      </c>
      <c r="D54">
        <v>49</v>
      </c>
      <c r="E54" t="s">
        <v>163</v>
      </c>
      <c r="F54">
        <v>1567</v>
      </c>
    </row>
    <row r="55" spans="2:6" x14ac:dyDescent="0.25">
      <c r="B55">
        <v>2175</v>
      </c>
      <c r="C55">
        <v>1</v>
      </c>
      <c r="D55">
        <v>50</v>
      </c>
      <c r="E55" t="s">
        <v>164</v>
      </c>
      <c r="F55">
        <v>366</v>
      </c>
    </row>
    <row r="56" spans="2:6" x14ac:dyDescent="0.25">
      <c r="B56">
        <v>2175</v>
      </c>
      <c r="C56">
        <v>1</v>
      </c>
      <c r="D56">
        <v>51</v>
      </c>
      <c r="E56" t="s">
        <v>165</v>
      </c>
      <c r="F56">
        <v>426</v>
      </c>
    </row>
    <row r="57" spans="2:6" x14ac:dyDescent="0.25">
      <c r="B57">
        <v>2175</v>
      </c>
      <c r="C57">
        <v>1</v>
      </c>
      <c r="D57">
        <v>52</v>
      </c>
      <c r="E57" t="s">
        <v>166</v>
      </c>
      <c r="F57">
        <v>244</v>
      </c>
    </row>
    <row r="58" spans="2:6" x14ac:dyDescent="0.25">
      <c r="B58">
        <v>2175</v>
      </c>
      <c r="C58">
        <v>1</v>
      </c>
      <c r="D58">
        <v>53</v>
      </c>
      <c r="E58" t="s">
        <v>167</v>
      </c>
      <c r="F58">
        <v>15</v>
      </c>
    </row>
    <row r="59" spans="2:6" x14ac:dyDescent="0.25">
      <c r="B59">
        <v>2175</v>
      </c>
      <c r="C59">
        <v>1</v>
      </c>
      <c r="D59">
        <v>54</v>
      </c>
      <c r="E59" t="s">
        <v>168</v>
      </c>
      <c r="F59">
        <v>185</v>
      </c>
    </row>
    <row r="60" spans="2:6" x14ac:dyDescent="0.25">
      <c r="B60">
        <v>2175</v>
      </c>
      <c r="C60">
        <v>1</v>
      </c>
      <c r="D60">
        <v>55</v>
      </c>
      <c r="E60" t="s">
        <v>169</v>
      </c>
      <c r="F60">
        <v>132</v>
      </c>
    </row>
    <row r="61" spans="2:6" x14ac:dyDescent="0.25">
      <c r="B61">
        <v>2175</v>
      </c>
      <c r="C61">
        <v>1</v>
      </c>
      <c r="D61">
        <v>56</v>
      </c>
      <c r="E61" t="s">
        <v>170</v>
      </c>
      <c r="F61">
        <v>384</v>
      </c>
    </row>
    <row r="62" spans="2:6" x14ac:dyDescent="0.25">
      <c r="B62">
        <v>2175</v>
      </c>
      <c r="C62">
        <v>1</v>
      </c>
      <c r="D62">
        <v>57</v>
      </c>
      <c r="E62" t="s">
        <v>171</v>
      </c>
      <c r="F62">
        <v>21</v>
      </c>
    </row>
    <row r="63" spans="2:6" x14ac:dyDescent="0.25">
      <c r="B63">
        <v>2175</v>
      </c>
      <c r="C63">
        <v>1</v>
      </c>
      <c r="D63">
        <v>58</v>
      </c>
      <c r="E63" t="s">
        <v>172</v>
      </c>
      <c r="F63">
        <v>262</v>
      </c>
    </row>
    <row r="64" spans="2:6" x14ac:dyDescent="0.25">
      <c r="B64">
        <v>2175</v>
      </c>
      <c r="C64">
        <v>1</v>
      </c>
      <c r="D64">
        <v>59</v>
      </c>
      <c r="E64" t="s">
        <v>173</v>
      </c>
      <c r="F64">
        <v>37</v>
      </c>
    </row>
    <row r="65" spans="2:6" x14ac:dyDescent="0.25">
      <c r="B65">
        <v>2175</v>
      </c>
      <c r="C65">
        <v>1</v>
      </c>
      <c r="D65">
        <v>60</v>
      </c>
      <c r="E65" t="s">
        <v>174</v>
      </c>
      <c r="F65">
        <v>3777</v>
      </c>
    </row>
    <row r="66" spans="2:6" x14ac:dyDescent="0.25">
      <c r="B66">
        <v>2175</v>
      </c>
      <c r="C66">
        <v>1</v>
      </c>
      <c r="D66">
        <v>61</v>
      </c>
      <c r="E66" t="s">
        <v>175</v>
      </c>
      <c r="F66">
        <v>21999</v>
      </c>
    </row>
    <row r="67" spans="2:6" x14ac:dyDescent="0.25">
      <c r="B67">
        <v>2175</v>
      </c>
      <c r="C67">
        <v>1</v>
      </c>
      <c r="D67">
        <v>62</v>
      </c>
      <c r="E67" t="s">
        <v>176</v>
      </c>
      <c r="F67">
        <v>6181</v>
      </c>
    </row>
    <row r="68" spans="2:6" x14ac:dyDescent="0.25">
      <c r="B68">
        <v>2175</v>
      </c>
      <c r="C68">
        <v>1</v>
      </c>
      <c r="D68">
        <v>63</v>
      </c>
      <c r="E68" t="s">
        <v>177</v>
      </c>
      <c r="F68">
        <v>19678</v>
      </c>
    </row>
    <row r="69" spans="2:6" x14ac:dyDescent="0.25">
      <c r="B69">
        <v>2175</v>
      </c>
      <c r="C69">
        <v>1</v>
      </c>
      <c r="D69">
        <v>64</v>
      </c>
      <c r="E69" t="s">
        <v>178</v>
      </c>
      <c r="F69">
        <v>59340</v>
      </c>
    </row>
    <row r="70" spans="2:6" x14ac:dyDescent="0.25">
      <c r="B70">
        <v>2175</v>
      </c>
      <c r="C70">
        <v>1</v>
      </c>
      <c r="D70">
        <v>65</v>
      </c>
      <c r="E70" t="s">
        <v>179</v>
      </c>
      <c r="F70">
        <v>16488</v>
      </c>
    </row>
    <row r="71" spans="2:6" x14ac:dyDescent="0.25">
      <c r="B71">
        <v>2175</v>
      </c>
      <c r="C71">
        <v>1</v>
      </c>
      <c r="D71">
        <v>66</v>
      </c>
      <c r="E71" t="s">
        <v>180</v>
      </c>
      <c r="F71">
        <v>35744</v>
      </c>
    </row>
    <row r="72" spans="2:6" x14ac:dyDescent="0.25">
      <c r="B72">
        <v>2175</v>
      </c>
      <c r="C72">
        <v>1</v>
      </c>
      <c r="D72">
        <v>67</v>
      </c>
      <c r="E72" t="s">
        <v>181</v>
      </c>
      <c r="F72">
        <v>27724</v>
      </c>
    </row>
    <row r="73" spans="2:6" x14ac:dyDescent="0.25">
      <c r="B73">
        <v>2175</v>
      </c>
      <c r="C73">
        <v>1</v>
      </c>
      <c r="D73">
        <v>68</v>
      </c>
      <c r="E73" t="s">
        <v>182</v>
      </c>
      <c r="F73">
        <v>1113</v>
      </c>
    </row>
    <row r="74" spans="2:6" x14ac:dyDescent="0.25">
      <c r="B74">
        <v>2175</v>
      </c>
      <c r="C74">
        <v>1</v>
      </c>
      <c r="D74">
        <v>69</v>
      </c>
      <c r="E74" t="s">
        <v>183</v>
      </c>
      <c r="F74">
        <v>38842</v>
      </c>
    </row>
    <row r="75" spans="2:6" x14ac:dyDescent="0.25">
      <c r="B75">
        <v>2175</v>
      </c>
      <c r="C75">
        <v>1</v>
      </c>
      <c r="D75">
        <v>70</v>
      </c>
      <c r="E75" t="s">
        <v>184</v>
      </c>
      <c r="F75">
        <v>21579</v>
      </c>
    </row>
    <row r="76" spans="2:6" x14ac:dyDescent="0.25">
      <c r="B76">
        <v>2175</v>
      </c>
      <c r="C76">
        <v>1</v>
      </c>
      <c r="D76">
        <v>71</v>
      </c>
      <c r="E76" t="s">
        <v>185</v>
      </c>
      <c r="F76">
        <v>16491</v>
      </c>
    </row>
    <row r="77" spans="2:6" x14ac:dyDescent="0.25">
      <c r="B77">
        <v>2175</v>
      </c>
      <c r="C77">
        <v>1</v>
      </c>
      <c r="D77">
        <v>72</v>
      </c>
      <c r="E77" t="s">
        <v>186</v>
      </c>
      <c r="F77">
        <v>1314</v>
      </c>
    </row>
    <row r="78" spans="2:6" x14ac:dyDescent="0.25">
      <c r="B78">
        <v>2175</v>
      </c>
      <c r="C78">
        <v>1</v>
      </c>
      <c r="D78">
        <v>73</v>
      </c>
      <c r="E78" t="s">
        <v>187</v>
      </c>
      <c r="F78">
        <v>8580</v>
      </c>
    </row>
    <row r="79" spans="2:6" x14ac:dyDescent="0.25">
      <c r="B79">
        <v>2175</v>
      </c>
      <c r="C79">
        <v>1</v>
      </c>
      <c r="D79">
        <v>74</v>
      </c>
      <c r="E79" t="s">
        <v>188</v>
      </c>
      <c r="F79">
        <v>1066</v>
      </c>
    </row>
    <row r="80" spans="2:6" x14ac:dyDescent="0.25">
      <c r="B80">
        <v>2175</v>
      </c>
      <c r="C80">
        <v>1</v>
      </c>
      <c r="D80">
        <v>75</v>
      </c>
      <c r="E80" t="s">
        <v>189</v>
      </c>
      <c r="F80">
        <v>276139</v>
      </c>
    </row>
    <row r="81" spans="2:6" x14ac:dyDescent="0.25">
      <c r="B81">
        <v>2175</v>
      </c>
      <c r="C81">
        <v>1</v>
      </c>
      <c r="D81">
        <v>76</v>
      </c>
      <c r="E81" t="s">
        <v>190</v>
      </c>
      <c r="F81">
        <v>21999</v>
      </c>
    </row>
    <row r="82" spans="2:6" x14ac:dyDescent="0.25">
      <c r="B82">
        <v>2175</v>
      </c>
      <c r="C82">
        <v>1</v>
      </c>
      <c r="D82">
        <v>77</v>
      </c>
      <c r="E82" t="s">
        <v>191</v>
      </c>
      <c r="F82">
        <v>6181</v>
      </c>
    </row>
    <row r="83" spans="2:6" x14ac:dyDescent="0.25">
      <c r="B83">
        <v>2175</v>
      </c>
      <c r="C83">
        <v>1</v>
      </c>
      <c r="D83">
        <v>78</v>
      </c>
      <c r="E83" t="s">
        <v>192</v>
      </c>
      <c r="F83">
        <v>19678</v>
      </c>
    </row>
    <row r="84" spans="2:6" x14ac:dyDescent="0.25">
      <c r="B84">
        <v>2175</v>
      </c>
      <c r="C84">
        <v>1</v>
      </c>
      <c r="D84">
        <v>79</v>
      </c>
      <c r="E84" t="s">
        <v>193</v>
      </c>
      <c r="F84">
        <v>59340</v>
      </c>
    </row>
    <row r="85" spans="2:6" x14ac:dyDescent="0.25">
      <c r="B85">
        <v>2175</v>
      </c>
      <c r="C85">
        <v>1</v>
      </c>
      <c r="D85">
        <v>80</v>
      </c>
      <c r="E85" t="s">
        <v>194</v>
      </c>
      <c r="F85">
        <v>16488</v>
      </c>
    </row>
    <row r="86" spans="2:6" x14ac:dyDescent="0.25">
      <c r="B86">
        <v>2175</v>
      </c>
      <c r="C86">
        <v>1</v>
      </c>
      <c r="D86">
        <v>81</v>
      </c>
      <c r="E86" t="s">
        <v>195</v>
      </c>
      <c r="F86">
        <v>35744</v>
      </c>
    </row>
    <row r="87" spans="2:6" x14ac:dyDescent="0.25">
      <c r="B87">
        <v>2175</v>
      </c>
      <c r="C87">
        <v>1</v>
      </c>
      <c r="D87">
        <v>82</v>
      </c>
      <c r="E87" t="s">
        <v>196</v>
      </c>
      <c r="F87">
        <v>27724</v>
      </c>
    </row>
    <row r="88" spans="2:6" x14ac:dyDescent="0.25">
      <c r="B88">
        <v>2175</v>
      </c>
      <c r="C88">
        <v>1</v>
      </c>
      <c r="D88">
        <v>83</v>
      </c>
      <c r="E88" t="s">
        <v>197</v>
      </c>
      <c r="F88">
        <v>1113</v>
      </c>
    </row>
    <row r="89" spans="2:6" x14ac:dyDescent="0.25">
      <c r="B89">
        <v>2175</v>
      </c>
      <c r="C89">
        <v>1</v>
      </c>
      <c r="D89">
        <v>84</v>
      </c>
      <c r="E89" t="s">
        <v>198</v>
      </c>
      <c r="F89">
        <v>38842</v>
      </c>
    </row>
    <row r="90" spans="2:6" x14ac:dyDescent="0.25">
      <c r="B90">
        <v>2175</v>
      </c>
      <c r="C90">
        <v>1</v>
      </c>
      <c r="D90">
        <v>85</v>
      </c>
      <c r="E90" t="s">
        <v>199</v>
      </c>
      <c r="F90">
        <v>21579</v>
      </c>
    </row>
    <row r="91" spans="2:6" x14ac:dyDescent="0.25">
      <c r="B91">
        <v>2175</v>
      </c>
      <c r="C91">
        <v>1</v>
      </c>
      <c r="D91">
        <v>86</v>
      </c>
      <c r="E91" t="s">
        <v>200</v>
      </c>
      <c r="F91">
        <v>16491</v>
      </c>
    </row>
    <row r="92" spans="2:6" x14ac:dyDescent="0.25">
      <c r="B92">
        <v>2175</v>
      </c>
      <c r="C92">
        <v>1</v>
      </c>
      <c r="D92">
        <v>87</v>
      </c>
      <c r="E92" t="s">
        <v>201</v>
      </c>
      <c r="F92">
        <v>1314</v>
      </c>
    </row>
    <row r="93" spans="2:6" x14ac:dyDescent="0.25">
      <c r="B93">
        <v>2175</v>
      </c>
      <c r="C93">
        <v>1</v>
      </c>
      <c r="D93">
        <v>88</v>
      </c>
      <c r="E93" t="s">
        <v>202</v>
      </c>
      <c r="F93">
        <v>8580</v>
      </c>
    </row>
    <row r="94" spans="2:6" x14ac:dyDescent="0.25">
      <c r="B94">
        <v>2175</v>
      </c>
      <c r="C94">
        <v>1</v>
      </c>
      <c r="D94">
        <v>89</v>
      </c>
      <c r="E94" t="s">
        <v>203</v>
      </c>
      <c r="F94">
        <v>1066</v>
      </c>
    </row>
    <row r="95" spans="2:6" x14ac:dyDescent="0.25">
      <c r="B95">
        <v>2175</v>
      </c>
      <c r="C95">
        <v>1</v>
      </c>
      <c r="D95">
        <v>90</v>
      </c>
      <c r="E95" t="s">
        <v>204</v>
      </c>
      <c r="F95">
        <v>276139</v>
      </c>
    </row>
    <row r="96" spans="2:6" x14ac:dyDescent="0.25">
      <c r="B96">
        <v>2175</v>
      </c>
      <c r="C96">
        <v>1</v>
      </c>
      <c r="D96">
        <v>91</v>
      </c>
      <c r="E96" t="s">
        <v>205</v>
      </c>
      <c r="F96">
        <v>2915</v>
      </c>
    </row>
    <row r="97" spans="2:6" x14ac:dyDescent="0.25">
      <c r="B97">
        <v>2175</v>
      </c>
      <c r="C97">
        <v>1</v>
      </c>
      <c r="D97">
        <v>92</v>
      </c>
      <c r="E97" t="s">
        <v>206</v>
      </c>
      <c r="F97">
        <v>375</v>
      </c>
    </row>
    <row r="98" spans="2:6" x14ac:dyDescent="0.25">
      <c r="B98">
        <v>2175</v>
      </c>
      <c r="C98">
        <v>1</v>
      </c>
      <c r="D98">
        <v>93</v>
      </c>
      <c r="E98" t="s">
        <v>207</v>
      </c>
      <c r="F98">
        <v>1016</v>
      </c>
    </row>
    <row r="99" spans="2:6" x14ac:dyDescent="0.25">
      <c r="B99">
        <v>2175</v>
      </c>
      <c r="C99">
        <v>1</v>
      </c>
      <c r="D99">
        <v>94</v>
      </c>
      <c r="E99" t="s">
        <v>208</v>
      </c>
      <c r="F99">
        <v>2289</v>
      </c>
    </row>
    <row r="100" spans="2:6" x14ac:dyDescent="0.25">
      <c r="B100">
        <v>2175</v>
      </c>
      <c r="C100">
        <v>1</v>
      </c>
      <c r="D100">
        <v>95</v>
      </c>
      <c r="E100" t="s">
        <v>209</v>
      </c>
      <c r="F100">
        <v>1551</v>
      </c>
    </row>
    <row r="101" spans="2:6" x14ac:dyDescent="0.25">
      <c r="B101">
        <v>2175</v>
      </c>
      <c r="C101">
        <v>1</v>
      </c>
      <c r="D101">
        <v>96</v>
      </c>
      <c r="E101" t="s">
        <v>210</v>
      </c>
      <c r="F101">
        <v>893</v>
      </c>
    </row>
    <row r="102" spans="2:6" x14ac:dyDescent="0.25">
      <c r="B102">
        <v>2175</v>
      </c>
      <c r="C102">
        <v>1</v>
      </c>
      <c r="D102">
        <v>97</v>
      </c>
      <c r="E102" t="s">
        <v>211</v>
      </c>
      <c r="F102">
        <v>1541</v>
      </c>
    </row>
    <row r="103" spans="2:6" x14ac:dyDescent="0.25">
      <c r="B103">
        <v>2175</v>
      </c>
      <c r="C103">
        <v>1</v>
      </c>
      <c r="D103">
        <v>98</v>
      </c>
      <c r="E103" t="s">
        <v>212</v>
      </c>
      <c r="F103">
        <v>46</v>
      </c>
    </row>
    <row r="104" spans="2:6" x14ac:dyDescent="0.25">
      <c r="B104">
        <v>2175</v>
      </c>
      <c r="C104">
        <v>1</v>
      </c>
      <c r="D104">
        <v>99</v>
      </c>
      <c r="E104" t="s">
        <v>213</v>
      </c>
      <c r="F104">
        <v>2043</v>
      </c>
    </row>
    <row r="105" spans="2:6" x14ac:dyDescent="0.25">
      <c r="B105">
        <v>2175</v>
      </c>
      <c r="C105">
        <v>1</v>
      </c>
      <c r="D105">
        <v>100</v>
      </c>
      <c r="E105" t="s">
        <v>214</v>
      </c>
      <c r="F105">
        <v>1546</v>
      </c>
    </row>
    <row r="106" spans="2:6" x14ac:dyDescent="0.25">
      <c r="B106">
        <v>2175</v>
      </c>
      <c r="C106">
        <v>1</v>
      </c>
      <c r="D106">
        <v>101</v>
      </c>
      <c r="E106" t="s">
        <v>215</v>
      </c>
      <c r="F106">
        <v>524</v>
      </c>
    </row>
    <row r="107" spans="2:6" x14ac:dyDescent="0.25">
      <c r="B107">
        <v>2175</v>
      </c>
      <c r="C107">
        <v>1</v>
      </c>
      <c r="D107">
        <v>102</v>
      </c>
      <c r="E107" t="s">
        <v>216</v>
      </c>
      <c r="F107">
        <v>156</v>
      </c>
    </row>
    <row r="108" spans="2:6" x14ac:dyDescent="0.25">
      <c r="B108">
        <v>2175</v>
      </c>
      <c r="C108">
        <v>1</v>
      </c>
      <c r="D108">
        <v>103</v>
      </c>
      <c r="E108" t="s">
        <v>217</v>
      </c>
      <c r="F108">
        <v>611</v>
      </c>
    </row>
    <row r="109" spans="2:6" x14ac:dyDescent="0.25">
      <c r="B109">
        <v>2175</v>
      </c>
      <c r="C109">
        <v>1</v>
      </c>
      <c r="D109">
        <v>104</v>
      </c>
      <c r="E109" t="s">
        <v>218</v>
      </c>
      <c r="F109">
        <v>79</v>
      </c>
    </row>
    <row r="110" spans="2:6" x14ac:dyDescent="0.25">
      <c r="B110">
        <v>2175</v>
      </c>
      <c r="C110">
        <v>1</v>
      </c>
      <c r="D110">
        <v>105</v>
      </c>
      <c r="E110" t="s">
        <v>219</v>
      </c>
      <c r="F110">
        <v>15585</v>
      </c>
    </row>
    <row r="111" spans="2:6" x14ac:dyDescent="0.25">
      <c r="B111">
        <v>2175</v>
      </c>
      <c r="C111">
        <v>1</v>
      </c>
      <c r="D111">
        <v>106</v>
      </c>
      <c r="E111" t="s">
        <v>220</v>
      </c>
      <c r="F111">
        <v>13875</v>
      </c>
    </row>
    <row r="112" spans="2:6" x14ac:dyDescent="0.25">
      <c r="B112">
        <v>2175</v>
      </c>
      <c r="C112">
        <v>1</v>
      </c>
      <c r="D112">
        <v>107</v>
      </c>
      <c r="E112" t="s">
        <v>221</v>
      </c>
      <c r="F112">
        <v>4923</v>
      </c>
    </row>
    <row r="113" spans="2:6" x14ac:dyDescent="0.25">
      <c r="B113">
        <v>2175</v>
      </c>
      <c r="C113">
        <v>1</v>
      </c>
      <c r="D113">
        <v>108</v>
      </c>
      <c r="E113" t="s">
        <v>222</v>
      </c>
      <c r="F113">
        <v>14896</v>
      </c>
    </row>
    <row r="114" spans="2:6" x14ac:dyDescent="0.25">
      <c r="B114">
        <v>2175</v>
      </c>
      <c r="C114">
        <v>1</v>
      </c>
      <c r="D114">
        <v>109</v>
      </c>
      <c r="E114" t="s">
        <v>223</v>
      </c>
      <c r="F114">
        <v>45552</v>
      </c>
    </row>
    <row r="115" spans="2:6" x14ac:dyDescent="0.25">
      <c r="B115">
        <v>2175</v>
      </c>
      <c r="C115">
        <v>1</v>
      </c>
      <c r="D115">
        <v>110</v>
      </c>
      <c r="E115" t="s">
        <v>224</v>
      </c>
      <c r="F115">
        <v>12306</v>
      </c>
    </row>
    <row r="116" spans="2:6" x14ac:dyDescent="0.25">
      <c r="B116">
        <v>2175</v>
      </c>
      <c r="C116">
        <v>1</v>
      </c>
      <c r="D116">
        <v>111</v>
      </c>
      <c r="E116" t="s">
        <v>225</v>
      </c>
      <c r="F116">
        <v>23471</v>
      </c>
    </row>
    <row r="117" spans="2:6" x14ac:dyDescent="0.25">
      <c r="B117">
        <v>2175</v>
      </c>
      <c r="C117">
        <v>1</v>
      </c>
      <c r="D117">
        <v>112</v>
      </c>
      <c r="E117" t="s">
        <v>226</v>
      </c>
      <c r="F117">
        <v>18938</v>
      </c>
    </row>
    <row r="118" spans="2:6" x14ac:dyDescent="0.25">
      <c r="B118">
        <v>2175</v>
      </c>
      <c r="C118">
        <v>1</v>
      </c>
      <c r="D118">
        <v>113</v>
      </c>
      <c r="E118" t="s">
        <v>227</v>
      </c>
      <c r="F118">
        <v>895</v>
      </c>
    </row>
    <row r="119" spans="2:6" x14ac:dyDescent="0.25">
      <c r="B119">
        <v>2175</v>
      </c>
      <c r="C119">
        <v>1</v>
      </c>
      <c r="D119">
        <v>114</v>
      </c>
      <c r="E119" t="s">
        <v>228</v>
      </c>
      <c r="F119">
        <v>26910</v>
      </c>
    </row>
    <row r="120" spans="2:6" x14ac:dyDescent="0.25">
      <c r="B120">
        <v>2175</v>
      </c>
      <c r="C120">
        <v>1</v>
      </c>
      <c r="D120">
        <v>115</v>
      </c>
      <c r="E120" t="s">
        <v>229</v>
      </c>
      <c r="F120">
        <v>15311</v>
      </c>
    </row>
    <row r="121" spans="2:6" x14ac:dyDescent="0.25">
      <c r="B121">
        <v>2175</v>
      </c>
      <c r="C121">
        <v>1</v>
      </c>
      <c r="D121">
        <v>116</v>
      </c>
      <c r="E121" t="s">
        <v>230</v>
      </c>
      <c r="F121">
        <v>10886</v>
      </c>
    </row>
    <row r="122" spans="2:6" x14ac:dyDescent="0.25">
      <c r="B122">
        <v>2175</v>
      </c>
      <c r="C122">
        <v>1</v>
      </c>
      <c r="D122">
        <v>117</v>
      </c>
      <c r="E122" t="s">
        <v>231</v>
      </c>
      <c r="F122">
        <v>906</v>
      </c>
    </row>
    <row r="123" spans="2:6" x14ac:dyDescent="0.25">
      <c r="B123">
        <v>2175</v>
      </c>
      <c r="C123">
        <v>1</v>
      </c>
      <c r="D123">
        <v>118</v>
      </c>
      <c r="E123" t="s">
        <v>232</v>
      </c>
      <c r="F123">
        <v>7267</v>
      </c>
    </row>
    <row r="124" spans="2:6" x14ac:dyDescent="0.25">
      <c r="B124">
        <v>2175</v>
      </c>
      <c r="C124">
        <v>1</v>
      </c>
      <c r="D124">
        <v>119</v>
      </c>
      <c r="E124" t="s">
        <v>233</v>
      </c>
      <c r="F124">
        <v>859</v>
      </c>
    </row>
    <row r="125" spans="2:6" x14ac:dyDescent="0.25">
      <c r="B125">
        <v>2175</v>
      </c>
      <c r="C125">
        <v>1</v>
      </c>
      <c r="D125">
        <v>120</v>
      </c>
      <c r="E125" t="s">
        <v>234</v>
      </c>
      <c r="F125">
        <v>196995</v>
      </c>
    </row>
    <row r="126" spans="2:6" x14ac:dyDescent="0.25">
      <c r="B126">
        <v>2175</v>
      </c>
      <c r="C126">
        <v>1</v>
      </c>
      <c r="D126">
        <v>121</v>
      </c>
      <c r="E126" t="s">
        <v>235</v>
      </c>
      <c r="F126">
        <v>72.7</v>
      </c>
    </row>
    <row r="127" spans="2:6" x14ac:dyDescent="0.25">
      <c r="B127">
        <v>2175</v>
      </c>
      <c r="C127">
        <v>1</v>
      </c>
      <c r="D127">
        <v>122</v>
      </c>
      <c r="E127" t="s">
        <v>236</v>
      </c>
      <c r="F127">
        <v>84.79</v>
      </c>
    </row>
    <row r="128" spans="2:6" x14ac:dyDescent="0.25">
      <c r="B128">
        <v>2175</v>
      </c>
      <c r="C128">
        <v>1</v>
      </c>
      <c r="D128">
        <v>123</v>
      </c>
      <c r="E128" t="s">
        <v>237</v>
      </c>
      <c r="F128">
        <v>79.819999999999993</v>
      </c>
    </row>
    <row r="129" spans="2:6" x14ac:dyDescent="0.25">
      <c r="B129">
        <v>2175</v>
      </c>
      <c r="C129">
        <v>1</v>
      </c>
      <c r="D129">
        <v>124</v>
      </c>
      <c r="E129" t="s">
        <v>238</v>
      </c>
      <c r="F129">
        <v>79.84</v>
      </c>
    </row>
    <row r="130" spans="2:6" x14ac:dyDescent="0.25">
      <c r="B130">
        <v>2175</v>
      </c>
      <c r="C130">
        <v>1</v>
      </c>
      <c r="D130">
        <v>125</v>
      </c>
      <c r="E130" t="s">
        <v>239</v>
      </c>
      <c r="F130">
        <v>82.39</v>
      </c>
    </row>
    <row r="131" spans="2:6" x14ac:dyDescent="0.25">
      <c r="B131">
        <v>2175</v>
      </c>
      <c r="C131">
        <v>1</v>
      </c>
      <c r="D131">
        <v>126</v>
      </c>
      <c r="E131" t="s">
        <v>240</v>
      </c>
      <c r="F131">
        <v>67.349999999999994</v>
      </c>
    </row>
    <row r="132" spans="2:6" x14ac:dyDescent="0.25">
      <c r="B132">
        <v>2175</v>
      </c>
      <c r="C132">
        <v>1</v>
      </c>
      <c r="D132">
        <v>127</v>
      </c>
      <c r="E132" t="s">
        <v>241</v>
      </c>
      <c r="F132">
        <v>72.33</v>
      </c>
    </row>
    <row r="133" spans="2:6" x14ac:dyDescent="0.25">
      <c r="B133">
        <v>2175</v>
      </c>
      <c r="C133">
        <v>1</v>
      </c>
      <c r="D133">
        <v>128</v>
      </c>
      <c r="E133" t="s">
        <v>242</v>
      </c>
      <c r="F133">
        <v>83.88</v>
      </c>
    </row>
    <row r="134" spans="2:6" x14ac:dyDescent="0.25">
      <c r="B134">
        <v>2175</v>
      </c>
      <c r="C134">
        <v>1</v>
      </c>
      <c r="D134">
        <v>129</v>
      </c>
      <c r="E134" t="s">
        <v>243</v>
      </c>
      <c r="F134">
        <v>73.13</v>
      </c>
    </row>
    <row r="135" spans="2:6" x14ac:dyDescent="0.25">
      <c r="B135">
        <v>2175</v>
      </c>
      <c r="C135">
        <v>1</v>
      </c>
      <c r="D135">
        <v>130</v>
      </c>
      <c r="E135" t="s">
        <v>244</v>
      </c>
      <c r="F135">
        <v>76.430000000000007</v>
      </c>
    </row>
    <row r="136" spans="2:6" x14ac:dyDescent="0.25">
      <c r="B136">
        <v>2175</v>
      </c>
      <c r="C136">
        <v>1</v>
      </c>
      <c r="D136">
        <v>131</v>
      </c>
      <c r="E136" t="s">
        <v>245</v>
      </c>
      <c r="F136">
        <v>68.180000000000007</v>
      </c>
    </row>
    <row r="137" spans="2:6" x14ac:dyDescent="0.25">
      <c r="B137">
        <v>2175</v>
      </c>
      <c r="C137">
        <v>1</v>
      </c>
      <c r="D137">
        <v>132</v>
      </c>
      <c r="E137" t="s">
        <v>246</v>
      </c>
      <c r="F137">
        <v>78.239999999999995</v>
      </c>
    </row>
    <row r="138" spans="2:6" x14ac:dyDescent="0.25">
      <c r="B138">
        <v>2175</v>
      </c>
      <c r="C138">
        <v>1</v>
      </c>
      <c r="D138">
        <v>133</v>
      </c>
      <c r="E138" t="s">
        <v>247</v>
      </c>
      <c r="F138">
        <v>91.19</v>
      </c>
    </row>
    <row r="139" spans="2:6" x14ac:dyDescent="0.25">
      <c r="B139">
        <v>2175</v>
      </c>
      <c r="C139">
        <v>1</v>
      </c>
      <c r="D139">
        <v>134</v>
      </c>
      <c r="E139" t="s">
        <v>248</v>
      </c>
      <c r="F139">
        <v>87.03</v>
      </c>
    </row>
    <row r="140" spans="2:6" x14ac:dyDescent="0.25">
      <c r="B140">
        <v>2175</v>
      </c>
      <c r="C140">
        <v>1</v>
      </c>
      <c r="D140">
        <v>135</v>
      </c>
      <c r="E140" t="s">
        <v>249</v>
      </c>
      <c r="F140">
        <v>75.61</v>
      </c>
    </row>
    <row r="141" spans="2:6" x14ac:dyDescent="0.25">
      <c r="B141">
        <v>2175</v>
      </c>
      <c r="C141">
        <v>1</v>
      </c>
      <c r="D141">
        <v>136</v>
      </c>
      <c r="E141" t="s">
        <v>250</v>
      </c>
      <c r="F141">
        <v>21999</v>
      </c>
    </row>
    <row r="142" spans="2:6" x14ac:dyDescent="0.25">
      <c r="B142">
        <v>2175</v>
      </c>
      <c r="C142">
        <v>1</v>
      </c>
      <c r="D142">
        <v>137</v>
      </c>
      <c r="E142" t="s">
        <v>251</v>
      </c>
      <c r="F142">
        <v>6181</v>
      </c>
    </row>
    <row r="143" spans="2:6" x14ac:dyDescent="0.25">
      <c r="B143">
        <v>2175</v>
      </c>
      <c r="C143">
        <v>1</v>
      </c>
      <c r="D143">
        <v>138</v>
      </c>
      <c r="E143" t="s">
        <v>252</v>
      </c>
      <c r="F143">
        <v>19678</v>
      </c>
    </row>
    <row r="144" spans="2:6" x14ac:dyDescent="0.25">
      <c r="B144">
        <v>2175</v>
      </c>
      <c r="C144">
        <v>1</v>
      </c>
      <c r="D144">
        <v>139</v>
      </c>
      <c r="E144" t="s">
        <v>253</v>
      </c>
      <c r="F144">
        <v>59340</v>
      </c>
    </row>
    <row r="145" spans="2:6" x14ac:dyDescent="0.25">
      <c r="B145">
        <v>2175</v>
      </c>
      <c r="C145">
        <v>1</v>
      </c>
      <c r="D145">
        <v>140</v>
      </c>
      <c r="E145" t="s">
        <v>254</v>
      </c>
      <c r="F145">
        <v>16488</v>
      </c>
    </row>
    <row r="146" spans="2:6" x14ac:dyDescent="0.25">
      <c r="B146">
        <v>2175</v>
      </c>
      <c r="C146">
        <v>1</v>
      </c>
      <c r="D146">
        <v>141</v>
      </c>
      <c r="E146" t="s">
        <v>255</v>
      </c>
      <c r="F146">
        <v>35744</v>
      </c>
    </row>
    <row r="147" spans="2:6" x14ac:dyDescent="0.25">
      <c r="B147">
        <v>2175</v>
      </c>
      <c r="C147">
        <v>1</v>
      </c>
      <c r="D147">
        <v>142</v>
      </c>
      <c r="E147" t="s">
        <v>256</v>
      </c>
      <c r="F147">
        <v>27724</v>
      </c>
    </row>
    <row r="148" spans="2:6" x14ac:dyDescent="0.25">
      <c r="B148">
        <v>2175</v>
      </c>
      <c r="C148">
        <v>1</v>
      </c>
      <c r="D148">
        <v>143</v>
      </c>
      <c r="E148" t="s">
        <v>257</v>
      </c>
      <c r="F148">
        <v>1113</v>
      </c>
    </row>
    <row r="149" spans="2:6" x14ac:dyDescent="0.25">
      <c r="B149">
        <v>2175</v>
      </c>
      <c r="C149">
        <v>1</v>
      </c>
      <c r="D149">
        <v>144</v>
      </c>
      <c r="E149" t="s">
        <v>258</v>
      </c>
      <c r="F149">
        <v>38842</v>
      </c>
    </row>
    <row r="150" spans="2:6" x14ac:dyDescent="0.25">
      <c r="B150">
        <v>2175</v>
      </c>
      <c r="C150">
        <v>1</v>
      </c>
      <c r="D150">
        <v>145</v>
      </c>
      <c r="E150" t="s">
        <v>259</v>
      </c>
      <c r="F150">
        <v>21579</v>
      </c>
    </row>
    <row r="151" spans="2:6" x14ac:dyDescent="0.25">
      <c r="B151">
        <v>2175</v>
      </c>
      <c r="C151">
        <v>1</v>
      </c>
      <c r="D151">
        <v>146</v>
      </c>
      <c r="E151" t="s">
        <v>260</v>
      </c>
      <c r="F151">
        <v>16491</v>
      </c>
    </row>
    <row r="152" spans="2:6" x14ac:dyDescent="0.25">
      <c r="B152">
        <v>2175</v>
      </c>
      <c r="C152">
        <v>1</v>
      </c>
      <c r="D152">
        <v>147</v>
      </c>
      <c r="E152" t="s">
        <v>261</v>
      </c>
      <c r="F152">
        <v>1314</v>
      </c>
    </row>
    <row r="153" spans="2:6" x14ac:dyDescent="0.25">
      <c r="B153">
        <v>2175</v>
      </c>
      <c r="C153">
        <v>1</v>
      </c>
      <c r="D153">
        <v>148</v>
      </c>
      <c r="E153" t="s">
        <v>262</v>
      </c>
      <c r="F153">
        <v>8580</v>
      </c>
    </row>
    <row r="154" spans="2:6" x14ac:dyDescent="0.25">
      <c r="B154">
        <v>2175</v>
      </c>
      <c r="C154">
        <v>1</v>
      </c>
      <c r="D154">
        <v>149</v>
      </c>
      <c r="E154" t="s">
        <v>263</v>
      </c>
      <c r="F154">
        <v>1066</v>
      </c>
    </row>
    <row r="155" spans="2:6" x14ac:dyDescent="0.25">
      <c r="B155">
        <v>2175</v>
      </c>
      <c r="C155">
        <v>1</v>
      </c>
      <c r="D155">
        <v>150</v>
      </c>
      <c r="E155" t="s">
        <v>264</v>
      </c>
      <c r="F155">
        <v>276139</v>
      </c>
    </row>
    <row r="156" spans="2:6" x14ac:dyDescent="0.25">
      <c r="B156">
        <v>2175</v>
      </c>
      <c r="C156">
        <v>1</v>
      </c>
      <c r="D156">
        <v>151</v>
      </c>
      <c r="E156" t="s">
        <v>265</v>
      </c>
      <c r="F156">
        <v>12837</v>
      </c>
    </row>
    <row r="157" spans="2:6" x14ac:dyDescent="0.25">
      <c r="B157">
        <v>2175</v>
      </c>
      <c r="C157">
        <v>1</v>
      </c>
      <c r="D157">
        <v>152</v>
      </c>
      <c r="E157" t="s">
        <v>266</v>
      </c>
      <c r="F157">
        <v>4164</v>
      </c>
    </row>
    <row r="158" spans="2:6" x14ac:dyDescent="0.25">
      <c r="B158">
        <v>2175</v>
      </c>
      <c r="C158">
        <v>1</v>
      </c>
      <c r="D158">
        <v>153</v>
      </c>
      <c r="E158" t="s">
        <v>267</v>
      </c>
      <c r="F158">
        <v>11511</v>
      </c>
    </row>
    <row r="159" spans="2:6" x14ac:dyDescent="0.25">
      <c r="B159">
        <v>2175</v>
      </c>
      <c r="C159">
        <v>1</v>
      </c>
      <c r="D159">
        <v>154</v>
      </c>
      <c r="E159" t="s">
        <v>268</v>
      </c>
      <c r="F159">
        <v>36449</v>
      </c>
    </row>
    <row r="160" spans="2:6" x14ac:dyDescent="0.25">
      <c r="B160">
        <v>2175</v>
      </c>
      <c r="C160">
        <v>1</v>
      </c>
      <c r="D160">
        <v>155</v>
      </c>
      <c r="E160" t="s">
        <v>269</v>
      </c>
      <c r="F160">
        <v>9663</v>
      </c>
    </row>
    <row r="161" spans="2:6" x14ac:dyDescent="0.25">
      <c r="B161">
        <v>2175</v>
      </c>
      <c r="C161">
        <v>1</v>
      </c>
      <c r="D161">
        <v>156</v>
      </c>
      <c r="E161" t="s">
        <v>270</v>
      </c>
      <c r="F161">
        <v>15874</v>
      </c>
    </row>
    <row r="162" spans="2:6" x14ac:dyDescent="0.25">
      <c r="B162">
        <v>2175</v>
      </c>
      <c r="C162">
        <v>1</v>
      </c>
      <c r="D162">
        <v>157</v>
      </c>
      <c r="E162" t="s">
        <v>271</v>
      </c>
      <c r="F162">
        <v>15511</v>
      </c>
    </row>
    <row r="163" spans="2:6" x14ac:dyDescent="0.25">
      <c r="B163">
        <v>2175</v>
      </c>
      <c r="C163">
        <v>1</v>
      </c>
      <c r="D163">
        <v>158</v>
      </c>
      <c r="E163" t="s">
        <v>272</v>
      </c>
      <c r="F163">
        <v>756</v>
      </c>
    </row>
    <row r="164" spans="2:6" x14ac:dyDescent="0.25">
      <c r="B164">
        <v>2175</v>
      </c>
      <c r="C164">
        <v>1</v>
      </c>
      <c r="D164">
        <v>159</v>
      </c>
      <c r="E164" t="s">
        <v>273</v>
      </c>
      <c r="F164">
        <v>22203</v>
      </c>
    </row>
    <row r="165" spans="2:6" x14ac:dyDescent="0.25">
      <c r="B165">
        <v>2175</v>
      </c>
      <c r="C165">
        <v>1</v>
      </c>
      <c r="D165">
        <v>160</v>
      </c>
      <c r="E165" t="s">
        <v>274</v>
      </c>
      <c r="F165">
        <v>11940</v>
      </c>
    </row>
    <row r="166" spans="2:6" x14ac:dyDescent="0.25">
      <c r="B166">
        <v>2175</v>
      </c>
      <c r="C166">
        <v>1</v>
      </c>
      <c r="D166">
        <v>161</v>
      </c>
      <c r="E166" t="s">
        <v>275</v>
      </c>
      <c r="F166">
        <v>9057</v>
      </c>
    </row>
    <row r="167" spans="2:6" x14ac:dyDescent="0.25">
      <c r="B167">
        <v>2175</v>
      </c>
      <c r="C167">
        <v>1</v>
      </c>
      <c r="D167">
        <v>162</v>
      </c>
      <c r="E167" t="s">
        <v>276</v>
      </c>
      <c r="F167">
        <v>824</v>
      </c>
    </row>
    <row r="168" spans="2:6" x14ac:dyDescent="0.25">
      <c r="B168">
        <v>2175</v>
      </c>
      <c r="C168">
        <v>1</v>
      </c>
      <c r="D168">
        <v>163</v>
      </c>
      <c r="E168" t="s">
        <v>277</v>
      </c>
      <c r="F168">
        <v>6423</v>
      </c>
    </row>
    <row r="169" spans="2:6" x14ac:dyDescent="0.25">
      <c r="B169">
        <v>2175</v>
      </c>
      <c r="C169">
        <v>1</v>
      </c>
      <c r="D169">
        <v>164</v>
      </c>
      <c r="E169" t="s">
        <v>278</v>
      </c>
      <c r="F169">
        <v>730</v>
      </c>
    </row>
    <row r="170" spans="2:6" x14ac:dyDescent="0.25">
      <c r="B170">
        <v>2175</v>
      </c>
      <c r="C170">
        <v>1</v>
      </c>
      <c r="D170">
        <v>165</v>
      </c>
      <c r="E170" t="s">
        <v>279</v>
      </c>
      <c r="F170">
        <v>157942</v>
      </c>
    </row>
    <row r="171" spans="2:6" x14ac:dyDescent="0.25">
      <c r="B171">
        <v>2175</v>
      </c>
      <c r="C171">
        <v>1</v>
      </c>
      <c r="D171">
        <v>166</v>
      </c>
      <c r="E171" t="s">
        <v>280</v>
      </c>
      <c r="F171">
        <v>58.35</v>
      </c>
    </row>
    <row r="172" spans="2:6" x14ac:dyDescent="0.25">
      <c r="B172">
        <v>2175</v>
      </c>
      <c r="C172">
        <v>1</v>
      </c>
      <c r="D172">
        <v>167</v>
      </c>
      <c r="E172" t="s">
        <v>281</v>
      </c>
      <c r="F172">
        <v>67.37</v>
      </c>
    </row>
    <row r="173" spans="2:6" x14ac:dyDescent="0.25">
      <c r="B173">
        <v>2175</v>
      </c>
      <c r="C173">
        <v>1</v>
      </c>
      <c r="D173">
        <v>168</v>
      </c>
      <c r="E173" t="s">
        <v>282</v>
      </c>
      <c r="F173">
        <v>58.5</v>
      </c>
    </row>
    <row r="174" spans="2:6" x14ac:dyDescent="0.25">
      <c r="B174">
        <v>2175</v>
      </c>
      <c r="C174">
        <v>1</v>
      </c>
      <c r="D174">
        <v>169</v>
      </c>
      <c r="E174" t="s">
        <v>283</v>
      </c>
      <c r="F174">
        <v>61.42</v>
      </c>
    </row>
    <row r="175" spans="2:6" x14ac:dyDescent="0.25">
      <c r="B175">
        <v>2175</v>
      </c>
      <c r="C175">
        <v>1</v>
      </c>
      <c r="D175">
        <v>170</v>
      </c>
      <c r="E175" t="s">
        <v>284</v>
      </c>
      <c r="F175">
        <v>58.61</v>
      </c>
    </row>
    <row r="176" spans="2:6" x14ac:dyDescent="0.25">
      <c r="B176">
        <v>2175</v>
      </c>
      <c r="C176">
        <v>1</v>
      </c>
      <c r="D176">
        <v>171</v>
      </c>
      <c r="E176" t="s">
        <v>285</v>
      </c>
      <c r="F176">
        <v>44.41</v>
      </c>
    </row>
    <row r="177" spans="2:6" x14ac:dyDescent="0.25">
      <c r="B177">
        <v>2175</v>
      </c>
      <c r="C177">
        <v>1</v>
      </c>
      <c r="D177">
        <v>172</v>
      </c>
      <c r="E177" t="s">
        <v>286</v>
      </c>
      <c r="F177">
        <v>55.95</v>
      </c>
    </row>
    <row r="178" spans="2:6" x14ac:dyDescent="0.25">
      <c r="B178">
        <v>2175</v>
      </c>
      <c r="C178">
        <v>1</v>
      </c>
      <c r="D178">
        <v>173</v>
      </c>
      <c r="E178" t="s">
        <v>287</v>
      </c>
      <c r="F178">
        <v>67.92</v>
      </c>
    </row>
    <row r="179" spans="2:6" x14ac:dyDescent="0.25">
      <c r="B179">
        <v>2175</v>
      </c>
      <c r="C179">
        <v>1</v>
      </c>
      <c r="D179">
        <v>174</v>
      </c>
      <c r="E179" t="s">
        <v>288</v>
      </c>
      <c r="F179">
        <v>57.16</v>
      </c>
    </row>
    <row r="180" spans="2:6" x14ac:dyDescent="0.25">
      <c r="B180">
        <v>2175</v>
      </c>
      <c r="C180">
        <v>1</v>
      </c>
      <c r="D180">
        <v>175</v>
      </c>
      <c r="E180" t="s">
        <v>289</v>
      </c>
      <c r="F180">
        <v>55.33</v>
      </c>
    </row>
    <row r="181" spans="2:6" x14ac:dyDescent="0.25">
      <c r="B181">
        <v>2175</v>
      </c>
      <c r="C181">
        <v>1</v>
      </c>
      <c r="D181">
        <v>176</v>
      </c>
      <c r="E181" t="s">
        <v>290</v>
      </c>
      <c r="F181">
        <v>54.92</v>
      </c>
    </row>
    <row r="182" spans="2:6" x14ac:dyDescent="0.25">
      <c r="B182">
        <v>2175</v>
      </c>
      <c r="C182">
        <v>1</v>
      </c>
      <c r="D182">
        <v>177</v>
      </c>
      <c r="E182" t="s">
        <v>291</v>
      </c>
      <c r="F182">
        <v>62.71</v>
      </c>
    </row>
    <row r="183" spans="2:6" x14ac:dyDescent="0.25">
      <c r="B183">
        <v>2175</v>
      </c>
      <c r="C183">
        <v>1</v>
      </c>
      <c r="D183">
        <v>178</v>
      </c>
      <c r="E183" t="s">
        <v>292</v>
      </c>
      <c r="F183">
        <v>74.86</v>
      </c>
    </row>
    <row r="184" spans="2:6" x14ac:dyDescent="0.25">
      <c r="B184">
        <v>2175</v>
      </c>
      <c r="C184">
        <v>1</v>
      </c>
      <c r="D184">
        <v>179</v>
      </c>
      <c r="E184" t="s">
        <v>293</v>
      </c>
      <c r="F184">
        <v>68.48</v>
      </c>
    </row>
    <row r="185" spans="2:6" x14ac:dyDescent="0.25">
      <c r="B185">
        <v>2175</v>
      </c>
      <c r="C185">
        <v>1</v>
      </c>
      <c r="D185">
        <v>180</v>
      </c>
      <c r="E185" t="s">
        <v>294</v>
      </c>
      <c r="F185">
        <v>57.2</v>
      </c>
    </row>
    <row r="186" spans="2:6" x14ac:dyDescent="0.25">
      <c r="B186">
        <v>2175</v>
      </c>
      <c r="C186">
        <v>1</v>
      </c>
      <c r="D186">
        <v>181</v>
      </c>
      <c r="E186" t="s">
        <v>295</v>
      </c>
      <c r="F186">
        <v>21999</v>
      </c>
    </row>
    <row r="187" spans="2:6" x14ac:dyDescent="0.25">
      <c r="B187">
        <v>2175</v>
      </c>
      <c r="C187">
        <v>1</v>
      </c>
      <c r="D187">
        <v>182</v>
      </c>
      <c r="E187" t="s">
        <v>296</v>
      </c>
      <c r="F187">
        <v>6181</v>
      </c>
    </row>
    <row r="188" spans="2:6" x14ac:dyDescent="0.25">
      <c r="B188">
        <v>2175</v>
      </c>
      <c r="C188">
        <v>1</v>
      </c>
      <c r="D188">
        <v>183</v>
      </c>
      <c r="E188" t="s">
        <v>297</v>
      </c>
      <c r="F188">
        <v>19678</v>
      </c>
    </row>
    <row r="189" spans="2:6" x14ac:dyDescent="0.25">
      <c r="B189">
        <v>2175</v>
      </c>
      <c r="C189">
        <v>1</v>
      </c>
      <c r="D189">
        <v>184</v>
      </c>
      <c r="E189" t="s">
        <v>298</v>
      </c>
      <c r="F189">
        <v>59340</v>
      </c>
    </row>
    <row r="190" spans="2:6" x14ac:dyDescent="0.25">
      <c r="B190">
        <v>2175</v>
      </c>
      <c r="C190">
        <v>1</v>
      </c>
      <c r="D190">
        <v>185</v>
      </c>
      <c r="E190" t="s">
        <v>299</v>
      </c>
      <c r="F190">
        <v>16488</v>
      </c>
    </row>
    <row r="191" spans="2:6" x14ac:dyDescent="0.25">
      <c r="B191">
        <v>2175</v>
      </c>
      <c r="C191">
        <v>1</v>
      </c>
      <c r="D191">
        <v>186</v>
      </c>
      <c r="E191" t="s">
        <v>300</v>
      </c>
      <c r="F191">
        <v>35744</v>
      </c>
    </row>
    <row r="192" spans="2:6" x14ac:dyDescent="0.25">
      <c r="B192">
        <v>2175</v>
      </c>
      <c r="C192">
        <v>1</v>
      </c>
      <c r="D192">
        <v>187</v>
      </c>
      <c r="E192" t="s">
        <v>301</v>
      </c>
      <c r="F192">
        <v>27724</v>
      </c>
    </row>
    <row r="193" spans="2:6" x14ac:dyDescent="0.25">
      <c r="B193">
        <v>2175</v>
      </c>
      <c r="C193">
        <v>1</v>
      </c>
      <c r="D193">
        <v>188</v>
      </c>
      <c r="E193" t="s">
        <v>302</v>
      </c>
      <c r="F193">
        <v>1113</v>
      </c>
    </row>
    <row r="194" spans="2:6" x14ac:dyDescent="0.25">
      <c r="B194">
        <v>2175</v>
      </c>
      <c r="C194">
        <v>1</v>
      </c>
      <c r="D194">
        <v>189</v>
      </c>
      <c r="E194" t="s">
        <v>303</v>
      </c>
      <c r="F194">
        <v>38842</v>
      </c>
    </row>
    <row r="195" spans="2:6" x14ac:dyDescent="0.25">
      <c r="B195">
        <v>2175</v>
      </c>
      <c r="C195">
        <v>1</v>
      </c>
      <c r="D195">
        <v>190</v>
      </c>
      <c r="E195" t="s">
        <v>304</v>
      </c>
      <c r="F195">
        <v>21579</v>
      </c>
    </row>
    <row r="196" spans="2:6" x14ac:dyDescent="0.25">
      <c r="B196">
        <v>2175</v>
      </c>
      <c r="C196">
        <v>1</v>
      </c>
      <c r="D196">
        <v>191</v>
      </c>
      <c r="E196" t="s">
        <v>305</v>
      </c>
      <c r="F196">
        <v>16491</v>
      </c>
    </row>
    <row r="197" spans="2:6" x14ac:dyDescent="0.25">
      <c r="B197">
        <v>2175</v>
      </c>
      <c r="C197">
        <v>1</v>
      </c>
      <c r="D197">
        <v>192</v>
      </c>
      <c r="E197" t="s">
        <v>306</v>
      </c>
      <c r="F197">
        <v>1314</v>
      </c>
    </row>
    <row r="198" spans="2:6" x14ac:dyDescent="0.25">
      <c r="B198">
        <v>2175</v>
      </c>
      <c r="C198">
        <v>1</v>
      </c>
      <c r="D198">
        <v>193</v>
      </c>
      <c r="E198" t="s">
        <v>307</v>
      </c>
      <c r="F198">
        <v>8580</v>
      </c>
    </row>
    <row r="199" spans="2:6" x14ac:dyDescent="0.25">
      <c r="B199">
        <v>2175</v>
      </c>
      <c r="C199">
        <v>1</v>
      </c>
      <c r="D199">
        <v>194</v>
      </c>
      <c r="E199" t="s">
        <v>308</v>
      </c>
      <c r="F199">
        <v>1066</v>
      </c>
    </row>
    <row r="200" spans="2:6" x14ac:dyDescent="0.25">
      <c r="B200">
        <v>2175</v>
      </c>
      <c r="C200">
        <v>1</v>
      </c>
      <c r="D200">
        <v>195</v>
      </c>
      <c r="E200" t="s">
        <v>309</v>
      </c>
      <c r="F200">
        <v>276139</v>
      </c>
    </row>
    <row r="201" spans="2:6" x14ac:dyDescent="0.25">
      <c r="B201">
        <v>2175</v>
      </c>
      <c r="C201">
        <v>1</v>
      </c>
      <c r="D201">
        <v>196</v>
      </c>
      <c r="E201" t="s">
        <v>310</v>
      </c>
      <c r="F201">
        <v>15449</v>
      </c>
    </row>
    <row r="202" spans="2:6" x14ac:dyDescent="0.25">
      <c r="B202">
        <v>2175</v>
      </c>
      <c r="C202">
        <v>1</v>
      </c>
      <c r="D202">
        <v>197</v>
      </c>
      <c r="E202" t="s">
        <v>311</v>
      </c>
      <c r="F202">
        <v>4558</v>
      </c>
    </row>
    <row r="203" spans="2:6" x14ac:dyDescent="0.25">
      <c r="B203">
        <v>2175</v>
      </c>
      <c r="C203">
        <v>1</v>
      </c>
      <c r="D203">
        <v>198</v>
      </c>
      <c r="E203" t="s">
        <v>312</v>
      </c>
      <c r="F203">
        <v>13287</v>
      </c>
    </row>
    <row r="204" spans="2:6" x14ac:dyDescent="0.25">
      <c r="B204">
        <v>2175</v>
      </c>
      <c r="C204">
        <v>1</v>
      </c>
      <c r="D204">
        <v>199</v>
      </c>
      <c r="E204" t="s">
        <v>313</v>
      </c>
      <c r="F204">
        <v>37161</v>
      </c>
    </row>
    <row r="205" spans="2:6" x14ac:dyDescent="0.25">
      <c r="B205">
        <v>2175</v>
      </c>
      <c r="C205">
        <v>1</v>
      </c>
      <c r="D205">
        <v>200</v>
      </c>
      <c r="E205" t="s">
        <v>314</v>
      </c>
      <c r="F205">
        <v>10298</v>
      </c>
    </row>
    <row r="206" spans="2:6" x14ac:dyDescent="0.25">
      <c r="B206">
        <v>2175</v>
      </c>
      <c r="C206">
        <v>1</v>
      </c>
      <c r="D206">
        <v>201</v>
      </c>
      <c r="E206" t="s">
        <v>315</v>
      </c>
      <c r="F206">
        <v>17754</v>
      </c>
    </row>
    <row r="207" spans="2:6" x14ac:dyDescent="0.25">
      <c r="B207">
        <v>2175</v>
      </c>
      <c r="C207">
        <v>1</v>
      </c>
      <c r="D207">
        <v>202</v>
      </c>
      <c r="E207" t="s">
        <v>316</v>
      </c>
      <c r="F207">
        <v>17025</v>
      </c>
    </row>
    <row r="208" spans="2:6" x14ac:dyDescent="0.25">
      <c r="B208">
        <v>2175</v>
      </c>
      <c r="C208">
        <v>1</v>
      </c>
      <c r="D208">
        <v>203</v>
      </c>
      <c r="E208" t="s">
        <v>317</v>
      </c>
      <c r="F208">
        <v>837</v>
      </c>
    </row>
    <row r="209" spans="2:6" x14ac:dyDescent="0.25">
      <c r="B209">
        <v>2175</v>
      </c>
      <c r="C209">
        <v>1</v>
      </c>
      <c r="D209">
        <v>204</v>
      </c>
      <c r="E209" t="s">
        <v>318</v>
      </c>
      <c r="F209">
        <v>24112</v>
      </c>
    </row>
    <row r="210" spans="2:6" x14ac:dyDescent="0.25">
      <c r="B210">
        <v>2175</v>
      </c>
      <c r="C210">
        <v>1</v>
      </c>
      <c r="D210">
        <v>205</v>
      </c>
      <c r="E210" t="s">
        <v>319</v>
      </c>
      <c r="F210">
        <v>13334</v>
      </c>
    </row>
    <row r="211" spans="2:6" x14ac:dyDescent="0.25">
      <c r="B211">
        <v>2175</v>
      </c>
      <c r="C211">
        <v>1</v>
      </c>
      <c r="D211">
        <v>206</v>
      </c>
      <c r="E211" t="s">
        <v>320</v>
      </c>
      <c r="F211">
        <v>9762</v>
      </c>
    </row>
    <row r="212" spans="2:6" x14ac:dyDescent="0.25">
      <c r="B212">
        <v>2175</v>
      </c>
      <c r="C212">
        <v>1</v>
      </c>
      <c r="D212">
        <v>207</v>
      </c>
      <c r="E212" t="s">
        <v>321</v>
      </c>
      <c r="F212">
        <v>998</v>
      </c>
    </row>
    <row r="213" spans="2:6" x14ac:dyDescent="0.25">
      <c r="B213">
        <v>2175</v>
      </c>
      <c r="C213">
        <v>1</v>
      </c>
      <c r="D213">
        <v>208</v>
      </c>
      <c r="E213" t="s">
        <v>322</v>
      </c>
      <c r="F213">
        <v>6838</v>
      </c>
    </row>
    <row r="214" spans="2:6" x14ac:dyDescent="0.25">
      <c r="B214">
        <v>2175</v>
      </c>
      <c r="C214">
        <v>1</v>
      </c>
      <c r="D214">
        <v>209</v>
      </c>
      <c r="E214" t="s">
        <v>323</v>
      </c>
      <c r="F214">
        <v>788</v>
      </c>
    </row>
    <row r="215" spans="2:6" x14ac:dyDescent="0.25">
      <c r="B215">
        <v>2175</v>
      </c>
      <c r="C215">
        <v>1</v>
      </c>
      <c r="D215">
        <v>210</v>
      </c>
      <c r="E215" t="s">
        <v>324</v>
      </c>
      <c r="F215">
        <v>172201</v>
      </c>
    </row>
    <row r="216" spans="2:6" x14ac:dyDescent="0.25">
      <c r="B216">
        <v>2175</v>
      </c>
      <c r="C216">
        <v>1</v>
      </c>
      <c r="D216">
        <v>211</v>
      </c>
      <c r="E216" t="s">
        <v>325</v>
      </c>
      <c r="F216">
        <v>70.23</v>
      </c>
    </row>
    <row r="217" spans="2:6" x14ac:dyDescent="0.25">
      <c r="B217">
        <v>2175</v>
      </c>
      <c r="C217">
        <v>1</v>
      </c>
      <c r="D217">
        <v>212</v>
      </c>
      <c r="E217" t="s">
        <v>326</v>
      </c>
      <c r="F217">
        <v>73.739999999999995</v>
      </c>
    </row>
    <row r="218" spans="2:6" x14ac:dyDescent="0.25">
      <c r="B218">
        <v>2175</v>
      </c>
      <c r="C218">
        <v>1</v>
      </c>
      <c r="D218">
        <v>213</v>
      </c>
      <c r="E218" t="s">
        <v>327</v>
      </c>
      <c r="F218">
        <v>67.52</v>
      </c>
    </row>
    <row r="219" spans="2:6" x14ac:dyDescent="0.25">
      <c r="B219">
        <v>2175</v>
      </c>
      <c r="C219">
        <v>1</v>
      </c>
      <c r="D219">
        <v>214</v>
      </c>
      <c r="E219" t="s">
        <v>328</v>
      </c>
      <c r="F219">
        <v>62.62</v>
      </c>
    </row>
    <row r="220" spans="2:6" x14ac:dyDescent="0.25">
      <c r="B220">
        <v>2175</v>
      </c>
      <c r="C220">
        <v>1</v>
      </c>
      <c r="D220">
        <v>215</v>
      </c>
      <c r="E220" t="s">
        <v>329</v>
      </c>
      <c r="F220">
        <v>62.46</v>
      </c>
    </row>
    <row r="221" spans="2:6" x14ac:dyDescent="0.25">
      <c r="B221">
        <v>2175</v>
      </c>
      <c r="C221">
        <v>1</v>
      </c>
      <c r="D221">
        <v>216</v>
      </c>
      <c r="E221" t="s">
        <v>330</v>
      </c>
      <c r="F221">
        <v>49.67</v>
      </c>
    </row>
    <row r="222" spans="2:6" x14ac:dyDescent="0.25">
      <c r="B222">
        <v>2175</v>
      </c>
      <c r="C222">
        <v>1</v>
      </c>
      <c r="D222">
        <v>217</v>
      </c>
      <c r="E222" t="s">
        <v>331</v>
      </c>
      <c r="F222">
        <v>61.41</v>
      </c>
    </row>
    <row r="223" spans="2:6" x14ac:dyDescent="0.25">
      <c r="B223">
        <v>2175</v>
      </c>
      <c r="C223">
        <v>1</v>
      </c>
      <c r="D223">
        <v>218</v>
      </c>
      <c r="E223" t="s">
        <v>332</v>
      </c>
      <c r="F223">
        <v>75.2</v>
      </c>
    </row>
    <row r="224" spans="2:6" x14ac:dyDescent="0.25">
      <c r="B224">
        <v>2175</v>
      </c>
      <c r="C224">
        <v>1</v>
      </c>
      <c r="D224">
        <v>219</v>
      </c>
      <c r="E224" t="s">
        <v>333</v>
      </c>
      <c r="F224">
        <v>62.08</v>
      </c>
    </row>
    <row r="225" spans="2:6" x14ac:dyDescent="0.25">
      <c r="B225">
        <v>2175</v>
      </c>
      <c r="C225">
        <v>1</v>
      </c>
      <c r="D225">
        <v>220</v>
      </c>
      <c r="E225" t="s">
        <v>334</v>
      </c>
      <c r="F225">
        <v>61.79</v>
      </c>
    </row>
    <row r="226" spans="2:6" x14ac:dyDescent="0.25">
      <c r="B226">
        <v>2175</v>
      </c>
      <c r="C226">
        <v>1</v>
      </c>
      <c r="D226">
        <v>221</v>
      </c>
      <c r="E226" t="s">
        <v>335</v>
      </c>
      <c r="F226">
        <v>59.2</v>
      </c>
    </row>
    <row r="227" spans="2:6" x14ac:dyDescent="0.25">
      <c r="B227">
        <v>2175</v>
      </c>
      <c r="C227">
        <v>1</v>
      </c>
      <c r="D227">
        <v>222</v>
      </c>
      <c r="E227" t="s">
        <v>336</v>
      </c>
      <c r="F227">
        <v>75.95</v>
      </c>
    </row>
    <row r="228" spans="2:6" x14ac:dyDescent="0.25">
      <c r="B228">
        <v>2175</v>
      </c>
      <c r="C228">
        <v>1</v>
      </c>
      <c r="D228">
        <v>223</v>
      </c>
      <c r="E228" t="s">
        <v>337</v>
      </c>
      <c r="F228">
        <v>79.7</v>
      </c>
    </row>
    <row r="229" spans="2:6" x14ac:dyDescent="0.25">
      <c r="B229">
        <v>2175</v>
      </c>
      <c r="C229">
        <v>1</v>
      </c>
      <c r="D229">
        <v>224</v>
      </c>
      <c r="E229" t="s">
        <v>338</v>
      </c>
      <c r="F229">
        <v>73.92</v>
      </c>
    </row>
    <row r="230" spans="2:6" x14ac:dyDescent="0.25">
      <c r="B230">
        <v>2175</v>
      </c>
      <c r="C230">
        <v>1</v>
      </c>
      <c r="D230">
        <v>225</v>
      </c>
      <c r="E230" t="s">
        <v>339</v>
      </c>
      <c r="F230">
        <v>62.36</v>
      </c>
    </row>
    <row r="231" spans="2:6" x14ac:dyDescent="0.25">
      <c r="B231">
        <v>2175</v>
      </c>
      <c r="C231">
        <v>1</v>
      </c>
      <c r="D231">
        <v>226</v>
      </c>
      <c r="E231" t="s">
        <v>340</v>
      </c>
      <c r="F231">
        <v>21999</v>
      </c>
    </row>
    <row r="232" spans="2:6" x14ac:dyDescent="0.25">
      <c r="B232">
        <v>2175</v>
      </c>
      <c r="C232">
        <v>1</v>
      </c>
      <c r="D232">
        <v>227</v>
      </c>
      <c r="E232" t="s">
        <v>341</v>
      </c>
      <c r="F232">
        <v>6181</v>
      </c>
    </row>
    <row r="233" spans="2:6" x14ac:dyDescent="0.25">
      <c r="B233">
        <v>2175</v>
      </c>
      <c r="C233">
        <v>1</v>
      </c>
      <c r="D233">
        <v>228</v>
      </c>
      <c r="E233" t="s">
        <v>342</v>
      </c>
      <c r="F233">
        <v>19678</v>
      </c>
    </row>
    <row r="234" spans="2:6" x14ac:dyDescent="0.25">
      <c r="B234">
        <v>2175</v>
      </c>
      <c r="C234">
        <v>1</v>
      </c>
      <c r="D234">
        <v>229</v>
      </c>
      <c r="E234" t="s">
        <v>343</v>
      </c>
      <c r="F234">
        <v>59340</v>
      </c>
    </row>
    <row r="235" spans="2:6" x14ac:dyDescent="0.25">
      <c r="B235">
        <v>2175</v>
      </c>
      <c r="C235">
        <v>1</v>
      </c>
      <c r="D235">
        <v>230</v>
      </c>
      <c r="E235" t="s">
        <v>344</v>
      </c>
      <c r="F235">
        <v>16488</v>
      </c>
    </row>
    <row r="236" spans="2:6" x14ac:dyDescent="0.25">
      <c r="B236">
        <v>2175</v>
      </c>
      <c r="C236">
        <v>1</v>
      </c>
      <c r="D236">
        <v>231</v>
      </c>
      <c r="E236" t="s">
        <v>345</v>
      </c>
      <c r="F236">
        <v>35744</v>
      </c>
    </row>
    <row r="237" spans="2:6" x14ac:dyDescent="0.25">
      <c r="B237">
        <v>2175</v>
      </c>
      <c r="C237">
        <v>1</v>
      </c>
      <c r="D237">
        <v>232</v>
      </c>
      <c r="E237" t="s">
        <v>346</v>
      </c>
      <c r="F237">
        <v>27724</v>
      </c>
    </row>
    <row r="238" spans="2:6" x14ac:dyDescent="0.25">
      <c r="B238">
        <v>2175</v>
      </c>
      <c r="C238">
        <v>1</v>
      </c>
      <c r="D238">
        <v>233</v>
      </c>
      <c r="E238" t="s">
        <v>347</v>
      </c>
      <c r="F238">
        <v>1113</v>
      </c>
    </row>
    <row r="239" spans="2:6" x14ac:dyDescent="0.25">
      <c r="B239">
        <v>2175</v>
      </c>
      <c r="C239">
        <v>1</v>
      </c>
      <c r="D239">
        <v>234</v>
      </c>
      <c r="E239" t="s">
        <v>348</v>
      </c>
      <c r="F239">
        <v>38842</v>
      </c>
    </row>
    <row r="240" spans="2:6" x14ac:dyDescent="0.25">
      <c r="B240">
        <v>2175</v>
      </c>
      <c r="C240">
        <v>1</v>
      </c>
      <c r="D240">
        <v>235</v>
      </c>
      <c r="E240" t="s">
        <v>349</v>
      </c>
      <c r="F240">
        <v>21579</v>
      </c>
    </row>
    <row r="241" spans="2:6" x14ac:dyDescent="0.25">
      <c r="B241">
        <v>2175</v>
      </c>
      <c r="C241">
        <v>1</v>
      </c>
      <c r="D241">
        <v>236</v>
      </c>
      <c r="E241" t="s">
        <v>350</v>
      </c>
      <c r="F241">
        <v>16491</v>
      </c>
    </row>
    <row r="242" spans="2:6" x14ac:dyDescent="0.25">
      <c r="B242">
        <v>2175</v>
      </c>
      <c r="C242">
        <v>1</v>
      </c>
      <c r="D242">
        <v>237</v>
      </c>
      <c r="E242" t="s">
        <v>351</v>
      </c>
      <c r="F242">
        <v>1314</v>
      </c>
    </row>
    <row r="243" spans="2:6" x14ac:dyDescent="0.25">
      <c r="B243">
        <v>2175</v>
      </c>
      <c r="C243">
        <v>1</v>
      </c>
      <c r="D243">
        <v>238</v>
      </c>
      <c r="E243" t="s">
        <v>352</v>
      </c>
      <c r="F243">
        <v>8580</v>
      </c>
    </row>
    <row r="244" spans="2:6" x14ac:dyDescent="0.25">
      <c r="B244">
        <v>2175</v>
      </c>
      <c r="C244">
        <v>1</v>
      </c>
      <c r="D244">
        <v>239</v>
      </c>
      <c r="E244" t="s">
        <v>353</v>
      </c>
      <c r="F244">
        <v>1066</v>
      </c>
    </row>
    <row r="245" spans="2:6" x14ac:dyDescent="0.25">
      <c r="B245">
        <v>2175</v>
      </c>
      <c r="C245">
        <v>1</v>
      </c>
      <c r="D245">
        <v>240</v>
      </c>
      <c r="E245" t="s">
        <v>354</v>
      </c>
      <c r="F245">
        <v>276139</v>
      </c>
    </row>
    <row r="246" spans="2:6" x14ac:dyDescent="0.25">
      <c r="B246">
        <v>2175</v>
      </c>
      <c r="C246">
        <v>1</v>
      </c>
      <c r="D246">
        <v>241</v>
      </c>
      <c r="E246" t="s">
        <v>355</v>
      </c>
      <c r="F246">
        <v>12782</v>
      </c>
    </row>
    <row r="247" spans="2:6" x14ac:dyDescent="0.25">
      <c r="B247">
        <v>2175</v>
      </c>
      <c r="C247">
        <v>1</v>
      </c>
      <c r="D247">
        <v>242</v>
      </c>
      <c r="E247" t="s">
        <v>356</v>
      </c>
      <c r="F247">
        <v>4110</v>
      </c>
    </row>
    <row r="248" spans="2:6" x14ac:dyDescent="0.25">
      <c r="B248">
        <v>2175</v>
      </c>
      <c r="C248">
        <v>1</v>
      </c>
      <c r="D248">
        <v>243</v>
      </c>
      <c r="E248" t="s">
        <v>357</v>
      </c>
      <c r="F248">
        <v>11381</v>
      </c>
    </row>
    <row r="249" spans="2:6" x14ac:dyDescent="0.25">
      <c r="B249">
        <v>2175</v>
      </c>
      <c r="C249">
        <v>1</v>
      </c>
      <c r="D249">
        <v>244</v>
      </c>
      <c r="E249" t="s">
        <v>358</v>
      </c>
      <c r="F249">
        <v>33978</v>
      </c>
    </row>
    <row r="250" spans="2:6" x14ac:dyDescent="0.25">
      <c r="B250">
        <v>2175</v>
      </c>
      <c r="C250">
        <v>1</v>
      </c>
      <c r="D250">
        <v>245</v>
      </c>
      <c r="E250" t="s">
        <v>359</v>
      </c>
      <c r="F250">
        <v>9216</v>
      </c>
    </row>
    <row r="251" spans="2:6" x14ac:dyDescent="0.25">
      <c r="B251">
        <v>2175</v>
      </c>
      <c r="C251">
        <v>1</v>
      </c>
      <c r="D251">
        <v>246</v>
      </c>
      <c r="E251" t="s">
        <v>360</v>
      </c>
      <c r="F251">
        <v>15041</v>
      </c>
    </row>
    <row r="252" spans="2:6" x14ac:dyDescent="0.25">
      <c r="B252">
        <v>2175</v>
      </c>
      <c r="C252">
        <v>1</v>
      </c>
      <c r="D252">
        <v>247</v>
      </c>
      <c r="E252" t="s">
        <v>361</v>
      </c>
      <c r="F252">
        <v>14937</v>
      </c>
    </row>
    <row r="253" spans="2:6" x14ac:dyDescent="0.25">
      <c r="B253">
        <v>2175</v>
      </c>
      <c r="C253">
        <v>1</v>
      </c>
      <c r="D253">
        <v>248</v>
      </c>
      <c r="E253" t="s">
        <v>362</v>
      </c>
      <c r="F253">
        <v>745</v>
      </c>
    </row>
    <row r="254" spans="2:6" x14ac:dyDescent="0.25">
      <c r="B254">
        <v>2175</v>
      </c>
      <c r="C254">
        <v>1</v>
      </c>
      <c r="D254">
        <v>249</v>
      </c>
      <c r="E254" t="s">
        <v>363</v>
      </c>
      <c r="F254">
        <v>21974</v>
      </c>
    </row>
    <row r="255" spans="2:6" x14ac:dyDescent="0.25">
      <c r="B255">
        <v>2175</v>
      </c>
      <c r="C255">
        <v>1</v>
      </c>
      <c r="D255">
        <v>250</v>
      </c>
      <c r="E255" t="s">
        <v>364</v>
      </c>
      <c r="F255">
        <v>11659</v>
      </c>
    </row>
    <row r="256" spans="2:6" x14ac:dyDescent="0.25">
      <c r="B256">
        <v>2175</v>
      </c>
      <c r="C256">
        <v>1</v>
      </c>
      <c r="D256">
        <v>251</v>
      </c>
      <c r="E256" t="s">
        <v>365</v>
      </c>
      <c r="F256">
        <v>8774</v>
      </c>
    </row>
    <row r="257" spans="2:6" x14ac:dyDescent="0.25">
      <c r="B257">
        <v>2175</v>
      </c>
      <c r="C257">
        <v>1</v>
      </c>
      <c r="D257">
        <v>252</v>
      </c>
      <c r="E257" t="s">
        <v>366</v>
      </c>
      <c r="F257">
        <v>821</v>
      </c>
    </row>
    <row r="258" spans="2:6" x14ac:dyDescent="0.25">
      <c r="B258">
        <v>2175</v>
      </c>
      <c r="C258">
        <v>1</v>
      </c>
      <c r="D258">
        <v>253</v>
      </c>
      <c r="E258" t="s">
        <v>367</v>
      </c>
      <c r="F258">
        <v>6385</v>
      </c>
    </row>
    <row r="259" spans="2:6" x14ac:dyDescent="0.25">
      <c r="B259">
        <v>2175</v>
      </c>
      <c r="C259">
        <v>1</v>
      </c>
      <c r="D259">
        <v>254</v>
      </c>
      <c r="E259" t="s">
        <v>368</v>
      </c>
      <c r="F259">
        <v>712</v>
      </c>
    </row>
    <row r="260" spans="2:6" x14ac:dyDescent="0.25">
      <c r="B260">
        <v>2175</v>
      </c>
      <c r="C260">
        <v>1</v>
      </c>
      <c r="D260">
        <v>255</v>
      </c>
      <c r="E260" t="s">
        <v>369</v>
      </c>
      <c r="F260">
        <v>152515</v>
      </c>
    </row>
    <row r="261" spans="2:6" x14ac:dyDescent="0.25">
      <c r="B261">
        <v>2175</v>
      </c>
      <c r="C261">
        <v>1</v>
      </c>
      <c r="D261">
        <v>256</v>
      </c>
      <c r="E261" t="s">
        <v>370</v>
      </c>
      <c r="F261">
        <v>58.1</v>
      </c>
    </row>
    <row r="262" spans="2:6" x14ac:dyDescent="0.25">
      <c r="B262">
        <v>2175</v>
      </c>
      <c r="C262">
        <v>1</v>
      </c>
      <c r="D262">
        <v>257</v>
      </c>
      <c r="E262" t="s">
        <v>371</v>
      </c>
      <c r="F262">
        <v>66.489999999999995</v>
      </c>
    </row>
    <row r="263" spans="2:6" x14ac:dyDescent="0.25">
      <c r="B263">
        <v>2175</v>
      </c>
      <c r="C263">
        <v>1</v>
      </c>
      <c r="D263">
        <v>258</v>
      </c>
      <c r="E263" t="s">
        <v>372</v>
      </c>
      <c r="F263">
        <v>57.84</v>
      </c>
    </row>
    <row r="264" spans="2:6" x14ac:dyDescent="0.25">
      <c r="B264">
        <v>2175</v>
      </c>
      <c r="C264">
        <v>1</v>
      </c>
      <c r="D264">
        <v>259</v>
      </c>
      <c r="E264" t="s">
        <v>373</v>
      </c>
      <c r="F264">
        <v>57.26</v>
      </c>
    </row>
    <row r="265" spans="2:6" x14ac:dyDescent="0.25">
      <c r="B265">
        <v>2175</v>
      </c>
      <c r="C265">
        <v>1</v>
      </c>
      <c r="D265">
        <v>260</v>
      </c>
      <c r="E265" t="s">
        <v>374</v>
      </c>
      <c r="F265">
        <v>55.9</v>
      </c>
    </row>
    <row r="266" spans="2:6" x14ac:dyDescent="0.25">
      <c r="B266">
        <v>2175</v>
      </c>
      <c r="C266">
        <v>1</v>
      </c>
      <c r="D266">
        <v>261</v>
      </c>
      <c r="E266" t="s">
        <v>375</v>
      </c>
      <c r="F266">
        <v>42.08</v>
      </c>
    </row>
    <row r="267" spans="2:6" x14ac:dyDescent="0.25">
      <c r="B267">
        <v>2175</v>
      </c>
      <c r="C267">
        <v>1</v>
      </c>
      <c r="D267">
        <v>262</v>
      </c>
      <c r="E267" t="s">
        <v>376</v>
      </c>
      <c r="F267">
        <v>53.88</v>
      </c>
    </row>
    <row r="268" spans="2:6" x14ac:dyDescent="0.25">
      <c r="B268">
        <v>2175</v>
      </c>
      <c r="C268">
        <v>1</v>
      </c>
      <c r="D268">
        <v>263</v>
      </c>
      <c r="E268" t="s">
        <v>377</v>
      </c>
      <c r="F268">
        <v>66.94</v>
      </c>
    </row>
    <row r="269" spans="2:6" x14ac:dyDescent="0.25">
      <c r="B269">
        <v>2175</v>
      </c>
      <c r="C269">
        <v>1</v>
      </c>
      <c r="D269">
        <v>264</v>
      </c>
      <c r="E269" t="s">
        <v>378</v>
      </c>
      <c r="F269">
        <v>56.57</v>
      </c>
    </row>
    <row r="270" spans="2:6" x14ac:dyDescent="0.25">
      <c r="B270">
        <v>2175</v>
      </c>
      <c r="C270">
        <v>1</v>
      </c>
      <c r="D270">
        <v>265</v>
      </c>
      <c r="E270" t="s">
        <v>379</v>
      </c>
      <c r="F270">
        <v>54.03</v>
      </c>
    </row>
    <row r="271" spans="2:6" x14ac:dyDescent="0.25">
      <c r="B271">
        <v>2175</v>
      </c>
      <c r="C271">
        <v>1</v>
      </c>
      <c r="D271">
        <v>266</v>
      </c>
      <c r="E271" t="s">
        <v>380</v>
      </c>
      <c r="F271">
        <v>53.2</v>
      </c>
    </row>
    <row r="272" spans="2:6" x14ac:dyDescent="0.25">
      <c r="B272">
        <v>2175</v>
      </c>
      <c r="C272">
        <v>1</v>
      </c>
      <c r="D272">
        <v>267</v>
      </c>
      <c r="E272" t="s">
        <v>381</v>
      </c>
      <c r="F272">
        <v>62.48</v>
      </c>
    </row>
    <row r="273" spans="2:6" x14ac:dyDescent="0.25">
      <c r="B273">
        <v>2175</v>
      </c>
      <c r="C273">
        <v>1</v>
      </c>
      <c r="D273">
        <v>268</v>
      </c>
      <c r="E273" t="s">
        <v>382</v>
      </c>
      <c r="F273">
        <v>74.42</v>
      </c>
    </row>
    <row r="274" spans="2:6" x14ac:dyDescent="0.25">
      <c r="B274">
        <v>2175</v>
      </c>
      <c r="C274">
        <v>1</v>
      </c>
      <c r="D274">
        <v>269</v>
      </c>
      <c r="E274" t="s">
        <v>383</v>
      </c>
      <c r="F274">
        <v>66.790000000000006</v>
      </c>
    </row>
    <row r="275" spans="2:6" x14ac:dyDescent="0.25">
      <c r="B275">
        <v>2175</v>
      </c>
      <c r="C275">
        <v>1</v>
      </c>
      <c r="D275">
        <v>270</v>
      </c>
      <c r="E275" t="s">
        <v>384</v>
      </c>
      <c r="F275">
        <v>55.23</v>
      </c>
    </row>
    <row r="276" spans="2:6" x14ac:dyDescent="0.25">
      <c r="B276">
        <v>2175</v>
      </c>
      <c r="C276">
        <v>1</v>
      </c>
      <c r="D276">
        <v>271</v>
      </c>
      <c r="E276" t="s">
        <v>385</v>
      </c>
      <c r="F276">
        <v>21999</v>
      </c>
    </row>
    <row r="277" spans="2:6" x14ac:dyDescent="0.25">
      <c r="B277">
        <v>2175</v>
      </c>
      <c r="C277">
        <v>1</v>
      </c>
      <c r="D277">
        <v>272</v>
      </c>
      <c r="E277" t="s">
        <v>386</v>
      </c>
      <c r="F277">
        <v>6181</v>
      </c>
    </row>
    <row r="278" spans="2:6" x14ac:dyDescent="0.25">
      <c r="B278">
        <v>2175</v>
      </c>
      <c r="C278">
        <v>1</v>
      </c>
      <c r="D278">
        <v>273</v>
      </c>
      <c r="E278" t="s">
        <v>387</v>
      </c>
      <c r="F278">
        <v>19678</v>
      </c>
    </row>
    <row r="279" spans="2:6" x14ac:dyDescent="0.25">
      <c r="B279">
        <v>2175</v>
      </c>
      <c r="C279">
        <v>1</v>
      </c>
      <c r="D279">
        <v>274</v>
      </c>
      <c r="E279" t="s">
        <v>388</v>
      </c>
      <c r="F279">
        <v>59340</v>
      </c>
    </row>
    <row r="280" spans="2:6" x14ac:dyDescent="0.25">
      <c r="B280">
        <v>2175</v>
      </c>
      <c r="C280">
        <v>1</v>
      </c>
      <c r="D280">
        <v>275</v>
      </c>
      <c r="E280" t="s">
        <v>389</v>
      </c>
      <c r="F280">
        <v>16488</v>
      </c>
    </row>
    <row r="281" spans="2:6" x14ac:dyDescent="0.25">
      <c r="B281">
        <v>2175</v>
      </c>
      <c r="C281">
        <v>1</v>
      </c>
      <c r="D281">
        <v>276</v>
      </c>
      <c r="E281" t="s">
        <v>390</v>
      </c>
      <c r="F281">
        <v>35744</v>
      </c>
    </row>
    <row r="282" spans="2:6" x14ac:dyDescent="0.25">
      <c r="B282">
        <v>2175</v>
      </c>
      <c r="C282">
        <v>1</v>
      </c>
      <c r="D282">
        <v>277</v>
      </c>
      <c r="E282" t="s">
        <v>391</v>
      </c>
      <c r="F282">
        <v>27724</v>
      </c>
    </row>
    <row r="283" spans="2:6" x14ac:dyDescent="0.25">
      <c r="B283">
        <v>2175</v>
      </c>
      <c r="C283">
        <v>1</v>
      </c>
      <c r="D283">
        <v>278</v>
      </c>
      <c r="E283" t="s">
        <v>392</v>
      </c>
      <c r="F283">
        <v>1113</v>
      </c>
    </row>
    <row r="284" spans="2:6" x14ac:dyDescent="0.25">
      <c r="B284">
        <v>2175</v>
      </c>
      <c r="C284">
        <v>1</v>
      </c>
      <c r="D284">
        <v>279</v>
      </c>
      <c r="E284" t="s">
        <v>393</v>
      </c>
      <c r="F284">
        <v>38842</v>
      </c>
    </row>
    <row r="285" spans="2:6" x14ac:dyDescent="0.25">
      <c r="B285">
        <v>2175</v>
      </c>
      <c r="C285">
        <v>1</v>
      </c>
      <c r="D285">
        <v>280</v>
      </c>
      <c r="E285" t="s">
        <v>394</v>
      </c>
      <c r="F285">
        <v>21579</v>
      </c>
    </row>
    <row r="286" spans="2:6" x14ac:dyDescent="0.25">
      <c r="B286">
        <v>2175</v>
      </c>
      <c r="C286">
        <v>1</v>
      </c>
      <c r="D286">
        <v>281</v>
      </c>
      <c r="E286" t="s">
        <v>395</v>
      </c>
      <c r="F286">
        <v>16491</v>
      </c>
    </row>
    <row r="287" spans="2:6" x14ac:dyDescent="0.25">
      <c r="B287">
        <v>2175</v>
      </c>
      <c r="C287">
        <v>1</v>
      </c>
      <c r="D287">
        <v>282</v>
      </c>
      <c r="E287" t="s">
        <v>396</v>
      </c>
      <c r="F287">
        <v>1314</v>
      </c>
    </row>
    <row r="288" spans="2:6" x14ac:dyDescent="0.25">
      <c r="B288">
        <v>2175</v>
      </c>
      <c r="C288">
        <v>1</v>
      </c>
      <c r="D288">
        <v>283</v>
      </c>
      <c r="E288" t="s">
        <v>397</v>
      </c>
      <c r="F288">
        <v>8580</v>
      </c>
    </row>
    <row r="289" spans="2:6" x14ac:dyDescent="0.25">
      <c r="B289">
        <v>2175</v>
      </c>
      <c r="C289">
        <v>1</v>
      </c>
      <c r="D289">
        <v>284</v>
      </c>
      <c r="E289" t="s">
        <v>398</v>
      </c>
      <c r="F289">
        <v>1066</v>
      </c>
    </row>
    <row r="290" spans="2:6" x14ac:dyDescent="0.25">
      <c r="B290">
        <v>2175</v>
      </c>
      <c r="C290">
        <v>1</v>
      </c>
      <c r="D290">
        <v>285</v>
      </c>
      <c r="E290" t="s">
        <v>399</v>
      </c>
      <c r="F290">
        <v>276139</v>
      </c>
    </row>
    <row r="291" spans="2:6" x14ac:dyDescent="0.25">
      <c r="B291">
        <v>2175</v>
      </c>
      <c r="C291">
        <v>1</v>
      </c>
      <c r="D291">
        <v>286</v>
      </c>
      <c r="E291" t="s">
        <v>400</v>
      </c>
      <c r="F291">
        <v>15687</v>
      </c>
    </row>
    <row r="292" spans="2:6" x14ac:dyDescent="0.25">
      <c r="B292">
        <v>2175</v>
      </c>
      <c r="C292">
        <v>1</v>
      </c>
      <c r="D292">
        <v>287</v>
      </c>
      <c r="E292" t="s">
        <v>401</v>
      </c>
      <c r="F292">
        <v>4649</v>
      </c>
    </row>
    <row r="293" spans="2:6" x14ac:dyDescent="0.25">
      <c r="B293">
        <v>2175</v>
      </c>
      <c r="C293">
        <v>1</v>
      </c>
      <c r="D293">
        <v>288</v>
      </c>
      <c r="E293" t="s">
        <v>402</v>
      </c>
      <c r="F293">
        <v>13514</v>
      </c>
    </row>
    <row r="294" spans="2:6" x14ac:dyDescent="0.25">
      <c r="B294">
        <v>2175</v>
      </c>
      <c r="C294">
        <v>1</v>
      </c>
      <c r="D294">
        <v>289</v>
      </c>
      <c r="E294" t="s">
        <v>403</v>
      </c>
      <c r="F294">
        <v>38602</v>
      </c>
    </row>
    <row r="295" spans="2:6" x14ac:dyDescent="0.25">
      <c r="B295">
        <v>2175</v>
      </c>
      <c r="C295">
        <v>1</v>
      </c>
      <c r="D295">
        <v>290</v>
      </c>
      <c r="E295" t="s">
        <v>404</v>
      </c>
      <c r="F295">
        <v>10514</v>
      </c>
    </row>
    <row r="296" spans="2:6" x14ac:dyDescent="0.25">
      <c r="B296">
        <v>2175</v>
      </c>
      <c r="C296">
        <v>1</v>
      </c>
      <c r="D296">
        <v>291</v>
      </c>
      <c r="E296" t="s">
        <v>405</v>
      </c>
      <c r="F296">
        <v>18553</v>
      </c>
    </row>
    <row r="297" spans="2:6" x14ac:dyDescent="0.25">
      <c r="B297">
        <v>2175</v>
      </c>
      <c r="C297">
        <v>1</v>
      </c>
      <c r="D297">
        <v>292</v>
      </c>
      <c r="E297" t="s">
        <v>406</v>
      </c>
      <c r="F297">
        <v>17760</v>
      </c>
    </row>
    <row r="298" spans="2:6" x14ac:dyDescent="0.25">
      <c r="B298">
        <v>2175</v>
      </c>
      <c r="C298">
        <v>1</v>
      </c>
      <c r="D298">
        <v>293</v>
      </c>
      <c r="E298" t="s">
        <v>407</v>
      </c>
      <c r="F298">
        <v>844</v>
      </c>
    </row>
    <row r="299" spans="2:6" x14ac:dyDescent="0.25">
      <c r="B299">
        <v>2175</v>
      </c>
      <c r="C299">
        <v>1</v>
      </c>
      <c r="D299">
        <v>294</v>
      </c>
      <c r="E299" t="s">
        <v>408</v>
      </c>
      <c r="F299">
        <v>24671</v>
      </c>
    </row>
    <row r="300" spans="2:6" x14ac:dyDescent="0.25">
      <c r="B300">
        <v>2175</v>
      </c>
      <c r="C300">
        <v>1</v>
      </c>
      <c r="D300">
        <v>295</v>
      </c>
      <c r="E300" t="s">
        <v>409</v>
      </c>
      <c r="F300">
        <v>13766</v>
      </c>
    </row>
    <row r="301" spans="2:6" x14ac:dyDescent="0.25">
      <c r="B301">
        <v>2175</v>
      </c>
      <c r="C301">
        <v>1</v>
      </c>
      <c r="D301">
        <v>296</v>
      </c>
      <c r="E301" t="s">
        <v>410</v>
      </c>
      <c r="F301">
        <v>10355</v>
      </c>
    </row>
    <row r="302" spans="2:6" x14ac:dyDescent="0.25">
      <c r="B302">
        <v>2175</v>
      </c>
      <c r="C302">
        <v>1</v>
      </c>
      <c r="D302">
        <v>297</v>
      </c>
      <c r="E302" t="s">
        <v>411</v>
      </c>
      <c r="F302">
        <v>1011</v>
      </c>
    </row>
    <row r="303" spans="2:6" x14ac:dyDescent="0.25">
      <c r="B303">
        <v>2175</v>
      </c>
      <c r="C303">
        <v>1</v>
      </c>
      <c r="D303">
        <v>298</v>
      </c>
      <c r="E303" t="s">
        <v>412</v>
      </c>
      <c r="F303">
        <v>6857</v>
      </c>
    </row>
    <row r="304" spans="2:6" x14ac:dyDescent="0.25">
      <c r="B304">
        <v>2175</v>
      </c>
      <c r="C304">
        <v>1</v>
      </c>
      <c r="D304">
        <v>299</v>
      </c>
      <c r="E304" t="s">
        <v>413</v>
      </c>
      <c r="F304">
        <v>799</v>
      </c>
    </row>
    <row r="305" spans="2:6" x14ac:dyDescent="0.25">
      <c r="B305">
        <v>2175</v>
      </c>
      <c r="C305">
        <v>1</v>
      </c>
      <c r="D305">
        <v>300</v>
      </c>
      <c r="E305" t="s">
        <v>414</v>
      </c>
      <c r="F305">
        <v>177582</v>
      </c>
    </row>
    <row r="306" spans="2:6" x14ac:dyDescent="0.25">
      <c r="B306">
        <v>2175</v>
      </c>
      <c r="C306">
        <v>1</v>
      </c>
      <c r="D306">
        <v>301</v>
      </c>
      <c r="E306" t="s">
        <v>415</v>
      </c>
      <c r="F306">
        <v>71.31</v>
      </c>
    </row>
    <row r="307" spans="2:6" x14ac:dyDescent="0.25">
      <c r="B307">
        <v>2175</v>
      </c>
      <c r="C307">
        <v>1</v>
      </c>
      <c r="D307">
        <v>302</v>
      </c>
      <c r="E307" t="s">
        <v>416</v>
      </c>
      <c r="F307">
        <v>75.209999999999994</v>
      </c>
    </row>
    <row r="308" spans="2:6" x14ac:dyDescent="0.25">
      <c r="B308">
        <v>2175</v>
      </c>
      <c r="C308">
        <v>1</v>
      </c>
      <c r="D308">
        <v>303</v>
      </c>
      <c r="E308" t="s">
        <v>417</v>
      </c>
      <c r="F308">
        <v>68.680000000000007</v>
      </c>
    </row>
    <row r="309" spans="2:6" x14ac:dyDescent="0.25">
      <c r="B309">
        <v>2175</v>
      </c>
      <c r="C309">
        <v>1</v>
      </c>
      <c r="D309">
        <v>304</v>
      </c>
      <c r="E309" t="s">
        <v>418</v>
      </c>
      <c r="F309">
        <v>65.05</v>
      </c>
    </row>
    <row r="310" spans="2:6" x14ac:dyDescent="0.25">
      <c r="B310">
        <v>2175</v>
      </c>
      <c r="C310">
        <v>1</v>
      </c>
      <c r="D310">
        <v>305</v>
      </c>
      <c r="E310" t="s">
        <v>419</v>
      </c>
      <c r="F310">
        <v>63.77</v>
      </c>
    </row>
    <row r="311" spans="2:6" x14ac:dyDescent="0.25">
      <c r="B311">
        <v>2175</v>
      </c>
      <c r="C311">
        <v>1</v>
      </c>
      <c r="D311">
        <v>306</v>
      </c>
      <c r="E311" t="s">
        <v>420</v>
      </c>
      <c r="F311">
        <v>51.91</v>
      </c>
    </row>
    <row r="312" spans="2:6" x14ac:dyDescent="0.25">
      <c r="B312">
        <v>2175</v>
      </c>
      <c r="C312">
        <v>1</v>
      </c>
      <c r="D312">
        <v>307</v>
      </c>
      <c r="E312" t="s">
        <v>421</v>
      </c>
      <c r="F312">
        <v>64.06</v>
      </c>
    </row>
    <row r="313" spans="2:6" x14ac:dyDescent="0.25">
      <c r="B313">
        <v>2175</v>
      </c>
      <c r="C313">
        <v>1</v>
      </c>
      <c r="D313">
        <v>308</v>
      </c>
      <c r="E313" t="s">
        <v>422</v>
      </c>
      <c r="F313">
        <v>75.83</v>
      </c>
    </row>
    <row r="314" spans="2:6" x14ac:dyDescent="0.25">
      <c r="B314">
        <v>2175</v>
      </c>
      <c r="C314">
        <v>1</v>
      </c>
      <c r="D314">
        <v>309</v>
      </c>
      <c r="E314" t="s">
        <v>423</v>
      </c>
      <c r="F314">
        <v>63.52</v>
      </c>
    </row>
    <row r="315" spans="2:6" x14ac:dyDescent="0.25">
      <c r="B315">
        <v>2175</v>
      </c>
      <c r="C315">
        <v>1</v>
      </c>
      <c r="D315">
        <v>310</v>
      </c>
      <c r="E315" t="s">
        <v>424</v>
      </c>
      <c r="F315">
        <v>63.79</v>
      </c>
    </row>
    <row r="316" spans="2:6" x14ac:dyDescent="0.25">
      <c r="B316">
        <v>2175</v>
      </c>
      <c r="C316">
        <v>1</v>
      </c>
      <c r="D316">
        <v>311</v>
      </c>
      <c r="E316" t="s">
        <v>425</v>
      </c>
      <c r="F316">
        <v>62.79</v>
      </c>
    </row>
    <row r="317" spans="2:6" x14ac:dyDescent="0.25">
      <c r="B317">
        <v>2175</v>
      </c>
      <c r="C317">
        <v>1</v>
      </c>
      <c r="D317">
        <v>312</v>
      </c>
      <c r="E317" t="s">
        <v>426</v>
      </c>
      <c r="F317">
        <v>76.94</v>
      </c>
    </row>
    <row r="318" spans="2:6" x14ac:dyDescent="0.25">
      <c r="B318">
        <v>2175</v>
      </c>
      <c r="C318">
        <v>1</v>
      </c>
      <c r="D318">
        <v>313</v>
      </c>
      <c r="E318" t="s">
        <v>427</v>
      </c>
      <c r="F318">
        <v>79.92</v>
      </c>
    </row>
    <row r="319" spans="2:6" x14ac:dyDescent="0.25">
      <c r="B319">
        <v>2175</v>
      </c>
      <c r="C319">
        <v>1</v>
      </c>
      <c r="D319">
        <v>314</v>
      </c>
      <c r="E319" t="s">
        <v>428</v>
      </c>
      <c r="F319">
        <v>74.95</v>
      </c>
    </row>
    <row r="320" spans="2:6" x14ac:dyDescent="0.25">
      <c r="B320">
        <v>2175</v>
      </c>
      <c r="C320">
        <v>1</v>
      </c>
      <c r="D320">
        <v>315</v>
      </c>
      <c r="E320" t="s">
        <v>429</v>
      </c>
      <c r="F320">
        <v>64.31</v>
      </c>
    </row>
    <row r="321" spans="2:6" x14ac:dyDescent="0.25">
      <c r="B321">
        <v>2175</v>
      </c>
      <c r="C321">
        <v>1</v>
      </c>
      <c r="D321">
        <v>316</v>
      </c>
      <c r="E321" t="s">
        <v>430</v>
      </c>
      <c r="F321">
        <v>21999</v>
      </c>
    </row>
    <row r="322" spans="2:6" x14ac:dyDescent="0.25">
      <c r="B322">
        <v>2175</v>
      </c>
      <c r="C322">
        <v>1</v>
      </c>
      <c r="D322">
        <v>317</v>
      </c>
      <c r="E322" t="s">
        <v>431</v>
      </c>
      <c r="F322">
        <v>6181</v>
      </c>
    </row>
    <row r="323" spans="2:6" x14ac:dyDescent="0.25">
      <c r="B323">
        <v>2175</v>
      </c>
      <c r="C323">
        <v>1</v>
      </c>
      <c r="D323">
        <v>318</v>
      </c>
      <c r="E323" t="s">
        <v>432</v>
      </c>
      <c r="F323">
        <v>19678</v>
      </c>
    </row>
    <row r="324" spans="2:6" x14ac:dyDescent="0.25">
      <c r="B324">
        <v>2175</v>
      </c>
      <c r="C324">
        <v>1</v>
      </c>
      <c r="D324">
        <v>319</v>
      </c>
      <c r="E324" t="s">
        <v>433</v>
      </c>
      <c r="F324">
        <v>59340</v>
      </c>
    </row>
    <row r="325" spans="2:6" x14ac:dyDescent="0.25">
      <c r="B325">
        <v>2175</v>
      </c>
      <c r="C325">
        <v>1</v>
      </c>
      <c r="D325">
        <v>320</v>
      </c>
      <c r="E325" t="s">
        <v>434</v>
      </c>
      <c r="F325">
        <v>16488</v>
      </c>
    </row>
    <row r="326" spans="2:6" x14ac:dyDescent="0.25">
      <c r="B326">
        <v>2175</v>
      </c>
      <c r="C326">
        <v>1</v>
      </c>
      <c r="D326">
        <v>321</v>
      </c>
      <c r="E326" t="s">
        <v>435</v>
      </c>
      <c r="F326">
        <v>35744</v>
      </c>
    </row>
    <row r="327" spans="2:6" x14ac:dyDescent="0.25">
      <c r="B327">
        <v>2175</v>
      </c>
      <c r="C327">
        <v>1</v>
      </c>
      <c r="D327">
        <v>322</v>
      </c>
      <c r="E327" t="s">
        <v>436</v>
      </c>
      <c r="F327">
        <v>27724</v>
      </c>
    </row>
    <row r="328" spans="2:6" x14ac:dyDescent="0.25">
      <c r="B328">
        <v>2175</v>
      </c>
      <c r="C328">
        <v>1</v>
      </c>
      <c r="D328">
        <v>323</v>
      </c>
      <c r="E328" t="s">
        <v>437</v>
      </c>
      <c r="F328">
        <v>1113</v>
      </c>
    </row>
    <row r="329" spans="2:6" x14ac:dyDescent="0.25">
      <c r="B329">
        <v>2175</v>
      </c>
      <c r="C329">
        <v>1</v>
      </c>
      <c r="D329">
        <v>324</v>
      </c>
      <c r="E329" t="s">
        <v>438</v>
      </c>
      <c r="F329">
        <v>38842</v>
      </c>
    </row>
    <row r="330" spans="2:6" x14ac:dyDescent="0.25">
      <c r="B330">
        <v>2175</v>
      </c>
      <c r="C330">
        <v>1</v>
      </c>
      <c r="D330">
        <v>325</v>
      </c>
      <c r="E330" t="s">
        <v>439</v>
      </c>
      <c r="F330">
        <v>21579</v>
      </c>
    </row>
    <row r="331" spans="2:6" x14ac:dyDescent="0.25">
      <c r="B331">
        <v>2175</v>
      </c>
      <c r="C331">
        <v>1</v>
      </c>
      <c r="D331">
        <v>326</v>
      </c>
      <c r="E331" t="s">
        <v>440</v>
      </c>
      <c r="F331">
        <v>16491</v>
      </c>
    </row>
    <row r="332" spans="2:6" x14ac:dyDescent="0.25">
      <c r="B332">
        <v>2175</v>
      </c>
      <c r="C332">
        <v>1</v>
      </c>
      <c r="D332">
        <v>327</v>
      </c>
      <c r="E332" t="s">
        <v>441</v>
      </c>
      <c r="F332">
        <v>1314</v>
      </c>
    </row>
    <row r="333" spans="2:6" x14ac:dyDescent="0.25">
      <c r="B333">
        <v>2175</v>
      </c>
      <c r="C333">
        <v>1</v>
      </c>
      <c r="D333">
        <v>328</v>
      </c>
      <c r="E333" t="s">
        <v>442</v>
      </c>
      <c r="F333">
        <v>8580</v>
      </c>
    </row>
    <row r="334" spans="2:6" x14ac:dyDescent="0.25">
      <c r="B334">
        <v>2175</v>
      </c>
      <c r="C334">
        <v>1</v>
      </c>
      <c r="D334">
        <v>329</v>
      </c>
      <c r="E334" t="s">
        <v>443</v>
      </c>
      <c r="F334">
        <v>1066</v>
      </c>
    </row>
    <row r="335" spans="2:6" x14ac:dyDescent="0.25">
      <c r="B335">
        <v>2175</v>
      </c>
      <c r="C335">
        <v>1</v>
      </c>
      <c r="D335">
        <v>330</v>
      </c>
      <c r="E335" t="s">
        <v>444</v>
      </c>
      <c r="F335">
        <v>276139</v>
      </c>
    </row>
    <row r="336" spans="2:6" x14ac:dyDescent="0.25">
      <c r="B336">
        <v>2175</v>
      </c>
      <c r="C336">
        <v>1</v>
      </c>
      <c r="D336">
        <v>331</v>
      </c>
      <c r="E336" t="s">
        <v>445</v>
      </c>
      <c r="F336">
        <v>421</v>
      </c>
    </row>
    <row r="337" spans="2:6" x14ac:dyDescent="0.25">
      <c r="B337">
        <v>2175</v>
      </c>
      <c r="C337">
        <v>1</v>
      </c>
      <c r="D337">
        <v>332</v>
      </c>
      <c r="E337" t="s">
        <v>446</v>
      </c>
      <c r="F337">
        <v>76</v>
      </c>
    </row>
    <row r="338" spans="2:6" x14ac:dyDescent="0.25">
      <c r="B338">
        <v>2175</v>
      </c>
      <c r="C338">
        <v>1</v>
      </c>
      <c r="D338">
        <v>333</v>
      </c>
      <c r="E338" t="s">
        <v>447</v>
      </c>
      <c r="F338">
        <v>450</v>
      </c>
    </row>
    <row r="339" spans="2:6" x14ac:dyDescent="0.25">
      <c r="B339">
        <v>2175</v>
      </c>
      <c r="C339">
        <v>1</v>
      </c>
      <c r="D339">
        <v>334</v>
      </c>
      <c r="E339" t="s">
        <v>448</v>
      </c>
      <c r="F339">
        <v>953</v>
      </c>
    </row>
    <row r="340" spans="2:6" x14ac:dyDescent="0.25">
      <c r="B340">
        <v>2175</v>
      </c>
      <c r="C340">
        <v>1</v>
      </c>
      <c r="D340">
        <v>335</v>
      </c>
      <c r="E340" t="s">
        <v>449</v>
      </c>
      <c r="F340">
        <v>603</v>
      </c>
    </row>
    <row r="341" spans="2:6" x14ac:dyDescent="0.25">
      <c r="B341">
        <v>2175</v>
      </c>
      <c r="C341">
        <v>1</v>
      </c>
      <c r="D341">
        <v>336</v>
      </c>
      <c r="E341" t="s">
        <v>450</v>
      </c>
      <c r="F341">
        <v>660</v>
      </c>
    </row>
    <row r="342" spans="2:6" x14ac:dyDescent="0.25">
      <c r="B342">
        <v>2175</v>
      </c>
      <c r="C342">
        <v>1</v>
      </c>
      <c r="D342">
        <v>337</v>
      </c>
      <c r="E342" t="s">
        <v>451</v>
      </c>
      <c r="F342">
        <v>645</v>
      </c>
    </row>
    <row r="343" spans="2:6" x14ac:dyDescent="0.25">
      <c r="B343">
        <v>2175</v>
      </c>
      <c r="C343">
        <v>1</v>
      </c>
      <c r="D343">
        <v>338</v>
      </c>
      <c r="E343" t="s">
        <v>452</v>
      </c>
      <c r="F343">
        <v>57</v>
      </c>
    </row>
    <row r="344" spans="2:6" x14ac:dyDescent="0.25">
      <c r="B344">
        <v>2175</v>
      </c>
      <c r="C344">
        <v>1</v>
      </c>
      <c r="D344">
        <v>339</v>
      </c>
      <c r="E344" t="s">
        <v>453</v>
      </c>
      <c r="F344">
        <v>708</v>
      </c>
    </row>
    <row r="345" spans="2:6" x14ac:dyDescent="0.25">
      <c r="B345">
        <v>2175</v>
      </c>
      <c r="C345">
        <v>1</v>
      </c>
      <c r="D345">
        <v>340</v>
      </c>
      <c r="E345" t="s">
        <v>454</v>
      </c>
      <c r="F345">
        <v>432</v>
      </c>
    </row>
    <row r="346" spans="2:6" x14ac:dyDescent="0.25">
      <c r="B346">
        <v>2175</v>
      </c>
      <c r="C346">
        <v>1</v>
      </c>
      <c r="D346">
        <v>341</v>
      </c>
      <c r="E346" t="s">
        <v>455</v>
      </c>
      <c r="F346">
        <v>477</v>
      </c>
    </row>
    <row r="347" spans="2:6" x14ac:dyDescent="0.25">
      <c r="B347">
        <v>2175</v>
      </c>
      <c r="C347">
        <v>1</v>
      </c>
      <c r="D347">
        <v>342</v>
      </c>
      <c r="E347" t="s">
        <v>456</v>
      </c>
      <c r="F347">
        <v>32</v>
      </c>
    </row>
    <row r="348" spans="2:6" x14ac:dyDescent="0.25">
      <c r="B348">
        <v>2175</v>
      </c>
      <c r="C348">
        <v>1</v>
      </c>
      <c r="D348">
        <v>343</v>
      </c>
      <c r="E348" t="s">
        <v>457</v>
      </c>
      <c r="F348">
        <v>50</v>
      </c>
    </row>
    <row r="349" spans="2:6" x14ac:dyDescent="0.25">
      <c r="B349">
        <v>2175</v>
      </c>
      <c r="C349">
        <v>1</v>
      </c>
      <c r="D349">
        <v>344</v>
      </c>
      <c r="E349" t="s">
        <v>458</v>
      </c>
      <c r="F349">
        <v>16</v>
      </c>
    </row>
    <row r="350" spans="2:6" x14ac:dyDescent="0.25">
      <c r="B350">
        <v>2175</v>
      </c>
      <c r="C350">
        <v>1</v>
      </c>
      <c r="D350">
        <v>345</v>
      </c>
      <c r="E350" t="s">
        <v>459</v>
      </c>
      <c r="F350">
        <v>5580</v>
      </c>
    </row>
    <row r="351" spans="2:6" x14ac:dyDescent="0.25">
      <c r="B351">
        <v>2175</v>
      </c>
      <c r="C351">
        <v>1</v>
      </c>
      <c r="D351">
        <v>346</v>
      </c>
      <c r="E351" t="s">
        <v>460</v>
      </c>
      <c r="F351">
        <v>1.91</v>
      </c>
    </row>
    <row r="352" spans="2:6" x14ac:dyDescent="0.25">
      <c r="B352">
        <v>2175</v>
      </c>
      <c r="C352">
        <v>1</v>
      </c>
      <c r="D352">
        <v>347</v>
      </c>
      <c r="E352" t="s">
        <v>461</v>
      </c>
      <c r="F352">
        <v>1.23</v>
      </c>
    </row>
    <row r="353" spans="2:6" x14ac:dyDescent="0.25">
      <c r="B353">
        <v>2175</v>
      </c>
      <c r="C353">
        <v>1</v>
      </c>
      <c r="D353">
        <v>348</v>
      </c>
      <c r="E353" t="s">
        <v>462</v>
      </c>
      <c r="F353">
        <v>2.29</v>
      </c>
    </row>
    <row r="354" spans="2:6" x14ac:dyDescent="0.25">
      <c r="B354">
        <v>2175</v>
      </c>
      <c r="C354">
        <v>1</v>
      </c>
      <c r="D354">
        <v>349</v>
      </c>
      <c r="E354" t="s">
        <v>463</v>
      </c>
      <c r="F354">
        <v>1.61</v>
      </c>
    </row>
    <row r="355" spans="2:6" x14ac:dyDescent="0.25">
      <c r="B355">
        <v>2175</v>
      </c>
      <c r="C355">
        <v>1</v>
      </c>
      <c r="D355">
        <v>350</v>
      </c>
      <c r="E355" t="s">
        <v>464</v>
      </c>
      <c r="F355">
        <v>3.66</v>
      </c>
    </row>
    <row r="356" spans="2:6" x14ac:dyDescent="0.25">
      <c r="B356">
        <v>2175</v>
      </c>
      <c r="C356">
        <v>1</v>
      </c>
      <c r="D356">
        <v>351</v>
      </c>
      <c r="E356" t="s">
        <v>465</v>
      </c>
      <c r="F356">
        <v>1.85</v>
      </c>
    </row>
    <row r="357" spans="2:6" x14ac:dyDescent="0.25">
      <c r="B357">
        <v>2175</v>
      </c>
      <c r="C357">
        <v>1</v>
      </c>
      <c r="D357">
        <v>352</v>
      </c>
      <c r="E357" t="s">
        <v>466</v>
      </c>
      <c r="F357">
        <v>2.33</v>
      </c>
    </row>
    <row r="358" spans="2:6" x14ac:dyDescent="0.25">
      <c r="B358">
        <v>2175</v>
      </c>
      <c r="C358">
        <v>1</v>
      </c>
      <c r="D358">
        <v>353</v>
      </c>
      <c r="E358" t="s">
        <v>467</v>
      </c>
      <c r="F358">
        <v>5.12</v>
      </c>
    </row>
    <row r="359" spans="2:6" x14ac:dyDescent="0.25">
      <c r="B359">
        <v>2175</v>
      </c>
      <c r="C359">
        <v>1</v>
      </c>
      <c r="D359">
        <v>354</v>
      </c>
      <c r="E359" t="s">
        <v>468</v>
      </c>
      <c r="F359">
        <v>1.82</v>
      </c>
    </row>
    <row r="360" spans="2:6" x14ac:dyDescent="0.25">
      <c r="B360">
        <v>2175</v>
      </c>
      <c r="C360">
        <v>1</v>
      </c>
      <c r="D360">
        <v>355</v>
      </c>
      <c r="E360" t="s">
        <v>469</v>
      </c>
      <c r="F360">
        <v>2</v>
      </c>
    </row>
    <row r="361" spans="2:6" x14ac:dyDescent="0.25">
      <c r="B361">
        <v>2175</v>
      </c>
      <c r="C361">
        <v>1</v>
      </c>
      <c r="D361">
        <v>356</v>
      </c>
      <c r="E361" t="s">
        <v>470</v>
      </c>
      <c r="F361">
        <v>2.89</v>
      </c>
    </row>
    <row r="362" spans="2:6" x14ac:dyDescent="0.25">
      <c r="B362">
        <v>2175</v>
      </c>
      <c r="C362">
        <v>1</v>
      </c>
      <c r="D362">
        <v>357</v>
      </c>
      <c r="E362" t="s">
        <v>471</v>
      </c>
      <c r="F362">
        <v>2.44</v>
      </c>
    </row>
    <row r="363" spans="2:6" x14ac:dyDescent="0.25">
      <c r="B363">
        <v>2175</v>
      </c>
      <c r="C363">
        <v>1</v>
      </c>
      <c r="D363">
        <v>358</v>
      </c>
      <c r="E363" t="s">
        <v>472</v>
      </c>
      <c r="F363">
        <v>0.57999999999999996</v>
      </c>
    </row>
    <row r="364" spans="2:6" x14ac:dyDescent="0.25">
      <c r="B364">
        <v>2175</v>
      </c>
      <c r="C364">
        <v>1</v>
      </c>
      <c r="D364">
        <v>359</v>
      </c>
      <c r="E364" t="s">
        <v>473</v>
      </c>
      <c r="F364">
        <v>1.5</v>
      </c>
    </row>
    <row r="365" spans="2:6" x14ac:dyDescent="0.25">
      <c r="B365">
        <v>2175</v>
      </c>
      <c r="C365">
        <v>1</v>
      </c>
      <c r="D365">
        <v>360</v>
      </c>
      <c r="E365" t="s">
        <v>474</v>
      </c>
      <c r="F365">
        <v>2.02</v>
      </c>
    </row>
    <row r="366" spans="2:6" x14ac:dyDescent="0.25">
      <c r="B366">
        <v>2175</v>
      </c>
      <c r="C366">
        <v>1</v>
      </c>
      <c r="D366">
        <v>361</v>
      </c>
      <c r="E366" t="s">
        <v>475</v>
      </c>
      <c r="F366">
        <v>15267</v>
      </c>
    </row>
    <row r="367" spans="2:6" x14ac:dyDescent="0.25">
      <c r="B367">
        <v>2175</v>
      </c>
      <c r="C367">
        <v>1</v>
      </c>
      <c r="D367">
        <v>362</v>
      </c>
      <c r="E367" t="s">
        <v>476</v>
      </c>
      <c r="F367">
        <v>4621</v>
      </c>
    </row>
    <row r="368" spans="2:6" x14ac:dyDescent="0.25">
      <c r="B368">
        <v>2175</v>
      </c>
      <c r="C368">
        <v>1</v>
      </c>
      <c r="D368">
        <v>363</v>
      </c>
      <c r="E368" t="s">
        <v>477</v>
      </c>
      <c r="F368">
        <v>12777</v>
      </c>
    </row>
    <row r="369" spans="2:6" x14ac:dyDescent="0.25">
      <c r="B369">
        <v>2175</v>
      </c>
      <c r="C369">
        <v>1</v>
      </c>
      <c r="D369">
        <v>364</v>
      </c>
      <c r="E369" t="s">
        <v>478</v>
      </c>
      <c r="F369">
        <v>38147</v>
      </c>
    </row>
    <row r="370" spans="2:6" x14ac:dyDescent="0.25">
      <c r="B370">
        <v>2175</v>
      </c>
      <c r="C370">
        <v>1</v>
      </c>
      <c r="D370">
        <v>365</v>
      </c>
      <c r="E370" t="s">
        <v>479</v>
      </c>
      <c r="F370">
        <v>10467</v>
      </c>
    </row>
    <row r="371" spans="2:6" x14ac:dyDescent="0.25">
      <c r="B371">
        <v>2175</v>
      </c>
      <c r="C371">
        <v>1</v>
      </c>
      <c r="D371">
        <v>366</v>
      </c>
      <c r="E371" t="s">
        <v>480</v>
      </c>
      <c r="F371">
        <v>17321</v>
      </c>
    </row>
    <row r="372" spans="2:6" x14ac:dyDescent="0.25">
      <c r="B372">
        <v>2175</v>
      </c>
      <c r="C372">
        <v>1</v>
      </c>
      <c r="D372">
        <v>367</v>
      </c>
      <c r="E372" t="s">
        <v>481</v>
      </c>
      <c r="F372">
        <v>17744</v>
      </c>
    </row>
    <row r="373" spans="2:6" x14ac:dyDescent="0.25">
      <c r="B373">
        <v>2175</v>
      </c>
      <c r="C373">
        <v>1</v>
      </c>
      <c r="D373">
        <v>368</v>
      </c>
      <c r="E373" t="s">
        <v>482</v>
      </c>
      <c r="F373">
        <v>844</v>
      </c>
    </row>
    <row r="374" spans="2:6" x14ac:dyDescent="0.25">
      <c r="B374">
        <v>2175</v>
      </c>
      <c r="C374">
        <v>1</v>
      </c>
      <c r="D374">
        <v>369</v>
      </c>
      <c r="E374" t="s">
        <v>483</v>
      </c>
      <c r="F374">
        <v>23160</v>
      </c>
    </row>
    <row r="375" spans="2:6" x14ac:dyDescent="0.25">
      <c r="B375">
        <v>2175</v>
      </c>
      <c r="C375">
        <v>1</v>
      </c>
      <c r="D375">
        <v>370</v>
      </c>
      <c r="E375" t="s">
        <v>484</v>
      </c>
      <c r="F375">
        <v>13169</v>
      </c>
    </row>
    <row r="376" spans="2:6" x14ac:dyDescent="0.25">
      <c r="B376">
        <v>2175</v>
      </c>
      <c r="C376">
        <v>1</v>
      </c>
      <c r="D376">
        <v>371</v>
      </c>
      <c r="E376" t="s">
        <v>485</v>
      </c>
      <c r="F376">
        <v>9668</v>
      </c>
    </row>
    <row r="377" spans="2:6" x14ac:dyDescent="0.25">
      <c r="B377">
        <v>2175</v>
      </c>
      <c r="C377">
        <v>1</v>
      </c>
      <c r="D377">
        <v>372</v>
      </c>
      <c r="E377" t="s">
        <v>486</v>
      </c>
      <c r="F377">
        <v>972</v>
      </c>
    </row>
    <row r="378" spans="2:6" x14ac:dyDescent="0.25">
      <c r="B378">
        <v>2175</v>
      </c>
      <c r="C378">
        <v>1</v>
      </c>
      <c r="D378">
        <v>373</v>
      </c>
      <c r="E378" t="s">
        <v>487</v>
      </c>
      <c r="F378">
        <v>7100</v>
      </c>
    </row>
    <row r="379" spans="2:6" x14ac:dyDescent="0.25">
      <c r="B379">
        <v>2175</v>
      </c>
      <c r="C379">
        <v>1</v>
      </c>
      <c r="D379">
        <v>374</v>
      </c>
      <c r="E379" t="s">
        <v>488</v>
      </c>
      <c r="F379">
        <v>818</v>
      </c>
    </row>
    <row r="380" spans="2:6" x14ac:dyDescent="0.25">
      <c r="B380">
        <v>2175</v>
      </c>
      <c r="C380">
        <v>1</v>
      </c>
      <c r="D380">
        <v>375</v>
      </c>
      <c r="E380" t="s">
        <v>489</v>
      </c>
      <c r="F380">
        <v>172075</v>
      </c>
    </row>
    <row r="381" spans="2:6" x14ac:dyDescent="0.25">
      <c r="B381">
        <v>2175</v>
      </c>
      <c r="C381">
        <v>1</v>
      </c>
      <c r="D381">
        <v>376</v>
      </c>
      <c r="E381" t="s">
        <v>490</v>
      </c>
      <c r="F381">
        <v>438</v>
      </c>
    </row>
    <row r="382" spans="2:6" x14ac:dyDescent="0.25">
      <c r="B382">
        <v>2175</v>
      </c>
      <c r="C382">
        <v>1</v>
      </c>
      <c r="D382">
        <v>377</v>
      </c>
      <c r="E382" t="s">
        <v>491</v>
      </c>
      <c r="F382">
        <v>82</v>
      </c>
    </row>
    <row r="383" spans="2:6" x14ac:dyDescent="0.25">
      <c r="B383">
        <v>2175</v>
      </c>
      <c r="C383">
        <v>1</v>
      </c>
      <c r="D383">
        <v>378</v>
      </c>
      <c r="E383" t="s">
        <v>492</v>
      </c>
      <c r="F383">
        <v>456</v>
      </c>
    </row>
    <row r="384" spans="2:6" x14ac:dyDescent="0.25">
      <c r="B384">
        <v>2175</v>
      </c>
      <c r="C384">
        <v>1</v>
      </c>
      <c r="D384">
        <v>379</v>
      </c>
      <c r="E384" t="s">
        <v>493</v>
      </c>
      <c r="F384">
        <v>981</v>
      </c>
    </row>
    <row r="385" spans="2:6" x14ac:dyDescent="0.25">
      <c r="B385">
        <v>2175</v>
      </c>
      <c r="C385">
        <v>1</v>
      </c>
      <c r="D385">
        <v>380</v>
      </c>
      <c r="E385" t="s">
        <v>494</v>
      </c>
      <c r="F385">
        <v>624</v>
      </c>
    </row>
    <row r="386" spans="2:6" x14ac:dyDescent="0.25">
      <c r="B386">
        <v>2175</v>
      </c>
      <c r="C386">
        <v>1</v>
      </c>
      <c r="D386">
        <v>381</v>
      </c>
      <c r="E386" t="s">
        <v>495</v>
      </c>
      <c r="F386">
        <v>680</v>
      </c>
    </row>
    <row r="387" spans="2:6" x14ac:dyDescent="0.25">
      <c r="B387">
        <v>2175</v>
      </c>
      <c r="C387">
        <v>1</v>
      </c>
      <c r="D387">
        <v>382</v>
      </c>
      <c r="E387" t="s">
        <v>496</v>
      </c>
      <c r="F387">
        <v>666</v>
      </c>
    </row>
    <row r="388" spans="2:6" x14ac:dyDescent="0.25">
      <c r="B388">
        <v>2175</v>
      </c>
      <c r="C388">
        <v>1</v>
      </c>
      <c r="D388">
        <v>383</v>
      </c>
      <c r="E388" t="s">
        <v>497</v>
      </c>
      <c r="F388">
        <v>59</v>
      </c>
    </row>
    <row r="389" spans="2:6" x14ac:dyDescent="0.25">
      <c r="B389">
        <v>2175</v>
      </c>
      <c r="C389">
        <v>1</v>
      </c>
      <c r="D389">
        <v>384</v>
      </c>
      <c r="E389" t="s">
        <v>498</v>
      </c>
      <c r="F389">
        <v>731</v>
      </c>
    </row>
    <row r="390" spans="2:6" x14ac:dyDescent="0.25">
      <c r="B390">
        <v>2175</v>
      </c>
      <c r="C390">
        <v>1</v>
      </c>
      <c r="D390">
        <v>385</v>
      </c>
      <c r="E390" t="s">
        <v>499</v>
      </c>
      <c r="F390">
        <v>438</v>
      </c>
    </row>
    <row r="391" spans="2:6" x14ac:dyDescent="0.25">
      <c r="B391">
        <v>2175</v>
      </c>
      <c r="C391">
        <v>1</v>
      </c>
      <c r="D391">
        <v>386</v>
      </c>
      <c r="E391" t="s">
        <v>500</v>
      </c>
      <c r="F391">
        <v>484</v>
      </c>
    </row>
    <row r="392" spans="2:6" x14ac:dyDescent="0.25">
      <c r="B392">
        <v>2175</v>
      </c>
      <c r="C392">
        <v>1</v>
      </c>
      <c r="D392">
        <v>387</v>
      </c>
      <c r="E392" t="s">
        <v>501</v>
      </c>
      <c r="F392">
        <v>33</v>
      </c>
    </row>
    <row r="393" spans="2:6" x14ac:dyDescent="0.25">
      <c r="B393">
        <v>2175</v>
      </c>
      <c r="C393">
        <v>1</v>
      </c>
      <c r="D393">
        <v>388</v>
      </c>
      <c r="E393" t="s">
        <v>502</v>
      </c>
      <c r="F393">
        <v>52</v>
      </c>
    </row>
    <row r="394" spans="2:6" x14ac:dyDescent="0.25">
      <c r="B394">
        <v>2175</v>
      </c>
      <c r="C394">
        <v>1</v>
      </c>
      <c r="D394">
        <v>389</v>
      </c>
      <c r="E394" t="s">
        <v>503</v>
      </c>
      <c r="F394">
        <v>16</v>
      </c>
    </row>
    <row r="395" spans="2:6" x14ac:dyDescent="0.25">
      <c r="B395">
        <v>2175</v>
      </c>
      <c r="C395">
        <v>1</v>
      </c>
      <c r="D395">
        <v>390</v>
      </c>
      <c r="E395" t="s">
        <v>504</v>
      </c>
      <c r="F395">
        <v>5740</v>
      </c>
    </row>
    <row r="396" spans="2:6" x14ac:dyDescent="0.25">
      <c r="B396">
        <v>2175</v>
      </c>
      <c r="C396">
        <v>1</v>
      </c>
      <c r="D396">
        <v>391</v>
      </c>
      <c r="E396" t="s">
        <v>505</v>
      </c>
      <c r="F396">
        <v>2.87</v>
      </c>
    </row>
    <row r="397" spans="2:6" x14ac:dyDescent="0.25">
      <c r="B397">
        <v>2175</v>
      </c>
      <c r="C397">
        <v>1</v>
      </c>
      <c r="D397">
        <v>392</v>
      </c>
      <c r="E397" t="s">
        <v>506</v>
      </c>
      <c r="F397">
        <v>1.77</v>
      </c>
    </row>
    <row r="398" spans="2:6" x14ac:dyDescent="0.25">
      <c r="B398">
        <v>2175</v>
      </c>
      <c r="C398">
        <v>1</v>
      </c>
      <c r="D398">
        <v>393</v>
      </c>
      <c r="E398" t="s">
        <v>507</v>
      </c>
      <c r="F398">
        <v>3.57</v>
      </c>
    </row>
    <row r="399" spans="2:6" x14ac:dyDescent="0.25">
      <c r="B399">
        <v>2175</v>
      </c>
      <c r="C399">
        <v>1</v>
      </c>
      <c r="D399">
        <v>394</v>
      </c>
      <c r="E399" t="s">
        <v>508</v>
      </c>
      <c r="F399">
        <v>2.57</v>
      </c>
    </row>
    <row r="400" spans="2:6" x14ac:dyDescent="0.25">
      <c r="B400">
        <v>2175</v>
      </c>
      <c r="C400">
        <v>1</v>
      </c>
      <c r="D400">
        <v>395</v>
      </c>
      <c r="E400" t="s">
        <v>509</v>
      </c>
      <c r="F400">
        <v>5.96</v>
      </c>
    </row>
    <row r="401" spans="2:6" x14ac:dyDescent="0.25">
      <c r="B401">
        <v>2175</v>
      </c>
      <c r="C401">
        <v>1</v>
      </c>
      <c r="D401">
        <v>396</v>
      </c>
      <c r="E401" t="s">
        <v>510</v>
      </c>
      <c r="F401">
        <v>3.93</v>
      </c>
    </row>
    <row r="402" spans="2:6" x14ac:dyDescent="0.25">
      <c r="B402">
        <v>2175</v>
      </c>
      <c r="C402">
        <v>1</v>
      </c>
      <c r="D402">
        <v>397</v>
      </c>
      <c r="E402" t="s">
        <v>511</v>
      </c>
      <c r="F402">
        <v>3.75</v>
      </c>
    </row>
    <row r="403" spans="2:6" x14ac:dyDescent="0.25">
      <c r="B403">
        <v>2175</v>
      </c>
      <c r="C403">
        <v>1</v>
      </c>
      <c r="D403">
        <v>398</v>
      </c>
      <c r="E403" t="s">
        <v>512</v>
      </c>
      <c r="F403">
        <v>6.99</v>
      </c>
    </row>
    <row r="404" spans="2:6" x14ac:dyDescent="0.25">
      <c r="B404">
        <v>2175</v>
      </c>
      <c r="C404">
        <v>1</v>
      </c>
      <c r="D404">
        <v>399</v>
      </c>
      <c r="E404" t="s">
        <v>513</v>
      </c>
      <c r="F404">
        <v>3.16</v>
      </c>
    </row>
    <row r="405" spans="2:6" x14ac:dyDescent="0.25">
      <c r="B405">
        <v>2175</v>
      </c>
      <c r="C405">
        <v>1</v>
      </c>
      <c r="D405">
        <v>400</v>
      </c>
      <c r="E405" t="s">
        <v>514</v>
      </c>
      <c r="F405">
        <v>3.33</v>
      </c>
    </row>
    <row r="406" spans="2:6" x14ac:dyDescent="0.25">
      <c r="B406">
        <v>2175</v>
      </c>
      <c r="C406">
        <v>1</v>
      </c>
      <c r="D406">
        <v>401</v>
      </c>
      <c r="E406" t="s">
        <v>515</v>
      </c>
      <c r="F406">
        <v>5.01</v>
      </c>
    </row>
    <row r="407" spans="2:6" x14ac:dyDescent="0.25">
      <c r="B407">
        <v>2175</v>
      </c>
      <c r="C407">
        <v>1</v>
      </c>
      <c r="D407">
        <v>402</v>
      </c>
      <c r="E407" t="s">
        <v>516</v>
      </c>
      <c r="F407">
        <v>3.4</v>
      </c>
    </row>
    <row r="408" spans="2:6" x14ac:dyDescent="0.25">
      <c r="B408">
        <v>2175</v>
      </c>
      <c r="C408">
        <v>1</v>
      </c>
      <c r="D408">
        <v>403</v>
      </c>
      <c r="E408" t="s">
        <v>517</v>
      </c>
      <c r="F408">
        <v>0.73</v>
      </c>
    </row>
    <row r="409" spans="2:6" x14ac:dyDescent="0.25">
      <c r="B409">
        <v>2175</v>
      </c>
      <c r="C409">
        <v>1</v>
      </c>
      <c r="D409">
        <v>404</v>
      </c>
      <c r="E409" t="s">
        <v>518</v>
      </c>
      <c r="F409">
        <v>1.96</v>
      </c>
    </row>
    <row r="410" spans="2:6" x14ac:dyDescent="0.25">
      <c r="B410">
        <v>2175</v>
      </c>
      <c r="C410">
        <v>1</v>
      </c>
      <c r="D410">
        <v>405</v>
      </c>
      <c r="E410" t="s">
        <v>519</v>
      </c>
      <c r="F410">
        <v>3.34</v>
      </c>
    </row>
    <row r="411" spans="2:6" x14ac:dyDescent="0.25">
      <c r="B411">
        <v>2175</v>
      </c>
      <c r="C411">
        <v>1</v>
      </c>
      <c r="D411">
        <v>406</v>
      </c>
      <c r="E411" t="s">
        <v>520</v>
      </c>
      <c r="F411">
        <v>1291</v>
      </c>
    </row>
    <row r="412" spans="2:6" x14ac:dyDescent="0.25">
      <c r="B412">
        <v>2175</v>
      </c>
      <c r="C412">
        <v>1</v>
      </c>
      <c r="D412">
        <v>407</v>
      </c>
      <c r="E412" t="s">
        <v>521</v>
      </c>
      <c r="F412">
        <v>207</v>
      </c>
    </row>
    <row r="413" spans="2:6" x14ac:dyDescent="0.25">
      <c r="B413">
        <v>2175</v>
      </c>
      <c r="C413">
        <v>1</v>
      </c>
      <c r="D413">
        <v>408</v>
      </c>
      <c r="E413" t="s">
        <v>522</v>
      </c>
      <c r="F413">
        <v>1353</v>
      </c>
    </row>
    <row r="414" spans="2:6" x14ac:dyDescent="0.25">
      <c r="B414">
        <v>2175</v>
      </c>
      <c r="C414">
        <v>1</v>
      </c>
      <c r="D414">
        <v>409</v>
      </c>
      <c r="E414" t="s">
        <v>523</v>
      </c>
      <c r="F414">
        <v>2589</v>
      </c>
    </row>
    <row r="415" spans="2:6" x14ac:dyDescent="0.25">
      <c r="B415">
        <v>2175</v>
      </c>
      <c r="C415">
        <v>1</v>
      </c>
      <c r="D415">
        <v>410</v>
      </c>
      <c r="E415" t="s">
        <v>524</v>
      </c>
      <c r="F415">
        <v>798</v>
      </c>
    </row>
    <row r="416" spans="2:6" x14ac:dyDescent="0.25">
      <c r="B416">
        <v>2175</v>
      </c>
      <c r="C416">
        <v>1</v>
      </c>
      <c r="D416">
        <v>411</v>
      </c>
      <c r="E416" t="s">
        <v>525</v>
      </c>
      <c r="F416">
        <v>2322</v>
      </c>
    </row>
    <row r="417" spans="2:6" x14ac:dyDescent="0.25">
      <c r="B417">
        <v>2175</v>
      </c>
      <c r="C417">
        <v>1</v>
      </c>
      <c r="D417">
        <v>412</v>
      </c>
      <c r="E417" t="s">
        <v>526</v>
      </c>
      <c r="F417">
        <v>1042</v>
      </c>
    </row>
    <row r="418" spans="2:6" x14ac:dyDescent="0.25">
      <c r="B418">
        <v>2175</v>
      </c>
      <c r="C418">
        <v>1</v>
      </c>
      <c r="D418">
        <v>413</v>
      </c>
      <c r="E418" t="s">
        <v>527</v>
      </c>
      <c r="F418">
        <v>62</v>
      </c>
    </row>
    <row r="419" spans="2:6" x14ac:dyDescent="0.25">
      <c r="B419">
        <v>2175</v>
      </c>
      <c r="C419">
        <v>1</v>
      </c>
      <c r="D419">
        <v>414</v>
      </c>
      <c r="E419" t="s">
        <v>528</v>
      </c>
      <c r="F419">
        <v>2363</v>
      </c>
    </row>
    <row r="420" spans="2:6" x14ac:dyDescent="0.25">
      <c r="B420">
        <v>2175</v>
      </c>
      <c r="C420">
        <v>1</v>
      </c>
      <c r="D420">
        <v>415</v>
      </c>
      <c r="E420" t="s">
        <v>529</v>
      </c>
      <c r="F420">
        <v>1153</v>
      </c>
    </row>
    <row r="421" spans="2:6" x14ac:dyDescent="0.25">
      <c r="B421">
        <v>2175</v>
      </c>
      <c r="C421">
        <v>1</v>
      </c>
      <c r="D421">
        <v>416</v>
      </c>
      <c r="E421" t="s">
        <v>530</v>
      </c>
      <c r="F421">
        <v>1277</v>
      </c>
    </row>
    <row r="422" spans="2:6" x14ac:dyDescent="0.25">
      <c r="B422">
        <v>2175</v>
      </c>
      <c r="C422">
        <v>1</v>
      </c>
      <c r="D422">
        <v>417</v>
      </c>
      <c r="E422" t="s">
        <v>531</v>
      </c>
      <c r="F422">
        <v>86</v>
      </c>
    </row>
    <row r="423" spans="2:6" x14ac:dyDescent="0.25">
      <c r="B423">
        <v>2175</v>
      </c>
      <c r="C423">
        <v>1</v>
      </c>
      <c r="D423">
        <v>418</v>
      </c>
      <c r="E423" t="s">
        <v>532</v>
      </c>
      <c r="F423">
        <v>113</v>
      </c>
    </row>
    <row r="424" spans="2:6" x14ac:dyDescent="0.25">
      <c r="B424">
        <v>2175</v>
      </c>
      <c r="C424">
        <v>1</v>
      </c>
      <c r="D424">
        <v>419</v>
      </c>
      <c r="E424" t="s">
        <v>533</v>
      </c>
      <c r="F424">
        <v>56</v>
      </c>
    </row>
    <row r="425" spans="2:6" x14ac:dyDescent="0.25">
      <c r="B425">
        <v>2175</v>
      </c>
      <c r="C425">
        <v>1</v>
      </c>
      <c r="D425">
        <v>420</v>
      </c>
      <c r="E425" t="s">
        <v>534</v>
      </c>
      <c r="F425">
        <v>14712</v>
      </c>
    </row>
    <row r="426" spans="2:6" x14ac:dyDescent="0.25">
      <c r="B426">
        <v>2175</v>
      </c>
      <c r="C426">
        <v>1</v>
      </c>
      <c r="D426">
        <v>421</v>
      </c>
      <c r="E426" t="s">
        <v>535</v>
      </c>
      <c r="F426">
        <v>50</v>
      </c>
    </row>
    <row r="427" spans="2:6" x14ac:dyDescent="0.25">
      <c r="B427">
        <v>2175</v>
      </c>
      <c r="C427">
        <v>1</v>
      </c>
      <c r="D427">
        <v>422</v>
      </c>
      <c r="E427" t="s">
        <v>536</v>
      </c>
      <c r="F427">
        <v>2</v>
      </c>
    </row>
    <row r="428" spans="2:6" x14ac:dyDescent="0.25">
      <c r="B428">
        <v>2175</v>
      </c>
      <c r="C428">
        <v>1</v>
      </c>
      <c r="D428">
        <v>423</v>
      </c>
      <c r="E428" t="s">
        <v>537</v>
      </c>
      <c r="F428">
        <v>23</v>
      </c>
    </row>
    <row r="429" spans="2:6" x14ac:dyDescent="0.25">
      <c r="B429">
        <v>2175</v>
      </c>
      <c r="C429">
        <v>1</v>
      </c>
      <c r="D429">
        <v>424</v>
      </c>
      <c r="E429" t="s">
        <v>538</v>
      </c>
      <c r="F429">
        <v>12</v>
      </c>
    </row>
    <row r="430" spans="2:6" x14ac:dyDescent="0.25">
      <c r="B430">
        <v>2175</v>
      </c>
      <c r="C430">
        <v>1</v>
      </c>
      <c r="D430">
        <v>425</v>
      </c>
      <c r="E430" t="s">
        <v>539</v>
      </c>
      <c r="F430">
        <v>26</v>
      </c>
    </row>
    <row r="431" spans="2:6" x14ac:dyDescent="0.25">
      <c r="B431">
        <v>2175</v>
      </c>
      <c r="C431">
        <v>1</v>
      </c>
      <c r="D431">
        <v>426</v>
      </c>
      <c r="E431" t="s">
        <v>540</v>
      </c>
      <c r="F431">
        <v>91</v>
      </c>
    </row>
    <row r="432" spans="2:6" x14ac:dyDescent="0.25">
      <c r="B432">
        <v>2175</v>
      </c>
      <c r="C432">
        <v>1</v>
      </c>
      <c r="D432">
        <v>427</v>
      </c>
      <c r="E432" t="s">
        <v>541</v>
      </c>
      <c r="F432">
        <v>21</v>
      </c>
    </row>
    <row r="433" spans="2:6" x14ac:dyDescent="0.25">
      <c r="B433">
        <v>2175</v>
      </c>
      <c r="C433">
        <v>1</v>
      </c>
      <c r="D433">
        <v>428</v>
      </c>
      <c r="E433" t="s">
        <v>542</v>
      </c>
      <c r="F433">
        <v>3</v>
      </c>
    </row>
    <row r="434" spans="2:6" x14ac:dyDescent="0.25">
      <c r="B434">
        <v>2175</v>
      </c>
      <c r="C434">
        <v>1</v>
      </c>
      <c r="D434">
        <v>429</v>
      </c>
      <c r="E434" t="s">
        <v>543</v>
      </c>
      <c r="F434">
        <v>77</v>
      </c>
    </row>
    <row r="435" spans="2:6" x14ac:dyDescent="0.25">
      <c r="B435">
        <v>2175</v>
      </c>
      <c r="C435">
        <v>1</v>
      </c>
      <c r="D435">
        <v>430</v>
      </c>
      <c r="E435" t="s">
        <v>544</v>
      </c>
      <c r="F435">
        <v>46</v>
      </c>
    </row>
    <row r="436" spans="2:6" x14ac:dyDescent="0.25">
      <c r="B436">
        <v>2175</v>
      </c>
      <c r="C436">
        <v>1</v>
      </c>
      <c r="D436">
        <v>431</v>
      </c>
      <c r="E436" t="s">
        <v>545</v>
      </c>
      <c r="F436">
        <v>21</v>
      </c>
    </row>
    <row r="437" spans="2:6" x14ac:dyDescent="0.25">
      <c r="B437">
        <v>2175</v>
      </c>
      <c r="C437">
        <v>1</v>
      </c>
      <c r="D437">
        <v>432</v>
      </c>
      <c r="E437" t="s">
        <v>546</v>
      </c>
      <c r="F437">
        <v>1</v>
      </c>
    </row>
    <row r="438" spans="2:6" x14ac:dyDescent="0.25">
      <c r="B438">
        <v>2175</v>
      </c>
      <c r="C438">
        <v>1</v>
      </c>
      <c r="D438">
        <v>433</v>
      </c>
      <c r="E438" t="s">
        <v>547</v>
      </c>
      <c r="F438">
        <v>2</v>
      </c>
    </row>
    <row r="439" spans="2:6" x14ac:dyDescent="0.25">
      <c r="B439">
        <v>2175</v>
      </c>
      <c r="C439">
        <v>1</v>
      </c>
      <c r="D439">
        <v>434</v>
      </c>
      <c r="E439" t="s">
        <v>548</v>
      </c>
      <c r="F439">
        <v>0</v>
      </c>
    </row>
    <row r="440" spans="2:6" x14ac:dyDescent="0.25">
      <c r="B440">
        <v>2175</v>
      </c>
      <c r="C440">
        <v>1</v>
      </c>
      <c r="D440">
        <v>435</v>
      </c>
      <c r="E440" t="s">
        <v>549</v>
      </c>
      <c r="F440">
        <v>375</v>
      </c>
    </row>
    <row r="441" spans="2:6" x14ac:dyDescent="0.25">
      <c r="B441">
        <v>2175</v>
      </c>
      <c r="C441">
        <v>1</v>
      </c>
      <c r="D441">
        <v>436</v>
      </c>
      <c r="E441" t="s">
        <v>550</v>
      </c>
      <c r="F441">
        <v>3.87</v>
      </c>
    </row>
    <row r="442" spans="2:6" x14ac:dyDescent="0.25">
      <c r="B442">
        <v>2175</v>
      </c>
      <c r="C442">
        <v>1</v>
      </c>
      <c r="D442">
        <v>437</v>
      </c>
      <c r="E442" t="s">
        <v>551</v>
      </c>
      <c r="F442">
        <v>0.97</v>
      </c>
    </row>
    <row r="443" spans="2:6" x14ac:dyDescent="0.25">
      <c r="B443">
        <v>2175</v>
      </c>
      <c r="C443">
        <v>1</v>
      </c>
      <c r="D443">
        <v>438</v>
      </c>
      <c r="E443" t="s">
        <v>552</v>
      </c>
      <c r="F443">
        <v>1.7</v>
      </c>
    </row>
    <row r="444" spans="2:6" x14ac:dyDescent="0.25">
      <c r="B444">
        <v>2175</v>
      </c>
      <c r="C444">
        <v>1</v>
      </c>
      <c r="D444">
        <v>439</v>
      </c>
      <c r="E444" t="s">
        <v>553</v>
      </c>
      <c r="F444">
        <v>0.46</v>
      </c>
    </row>
    <row r="445" spans="2:6" x14ac:dyDescent="0.25">
      <c r="B445">
        <v>2175</v>
      </c>
      <c r="C445">
        <v>1</v>
      </c>
      <c r="D445">
        <v>440</v>
      </c>
      <c r="E445" t="s">
        <v>554</v>
      </c>
      <c r="F445">
        <v>3.26</v>
      </c>
    </row>
    <row r="446" spans="2:6" x14ac:dyDescent="0.25">
      <c r="B446">
        <v>2175</v>
      </c>
      <c r="C446">
        <v>1</v>
      </c>
      <c r="D446">
        <v>441</v>
      </c>
      <c r="E446" t="s">
        <v>555</v>
      </c>
      <c r="F446">
        <v>3.92</v>
      </c>
    </row>
    <row r="447" spans="2:6" x14ac:dyDescent="0.25">
      <c r="B447">
        <v>2175</v>
      </c>
      <c r="C447">
        <v>1</v>
      </c>
      <c r="D447">
        <v>442</v>
      </c>
      <c r="E447" t="s">
        <v>556</v>
      </c>
      <c r="F447">
        <v>2.02</v>
      </c>
    </row>
    <row r="448" spans="2:6" x14ac:dyDescent="0.25">
      <c r="B448">
        <v>2175</v>
      </c>
      <c r="C448">
        <v>1</v>
      </c>
      <c r="D448">
        <v>443</v>
      </c>
      <c r="E448" t="s">
        <v>557</v>
      </c>
      <c r="F448">
        <v>4.84</v>
      </c>
    </row>
    <row r="449" spans="2:6" x14ac:dyDescent="0.25">
      <c r="B449">
        <v>2175</v>
      </c>
      <c r="C449">
        <v>1</v>
      </c>
      <c r="D449">
        <v>444</v>
      </c>
      <c r="E449" t="s">
        <v>558</v>
      </c>
      <c r="F449">
        <v>3.26</v>
      </c>
    </row>
    <row r="450" spans="2:6" x14ac:dyDescent="0.25">
      <c r="B450">
        <v>2175</v>
      </c>
      <c r="C450">
        <v>1</v>
      </c>
      <c r="D450">
        <v>445</v>
      </c>
      <c r="E450" t="s">
        <v>559</v>
      </c>
      <c r="F450">
        <v>3.99</v>
      </c>
    </row>
    <row r="451" spans="2:6" x14ac:dyDescent="0.25">
      <c r="B451">
        <v>2175</v>
      </c>
      <c r="C451">
        <v>1</v>
      </c>
      <c r="D451">
        <v>446</v>
      </c>
      <c r="E451" t="s">
        <v>560</v>
      </c>
      <c r="F451">
        <v>1.64</v>
      </c>
    </row>
    <row r="452" spans="2:6" x14ac:dyDescent="0.25">
      <c r="B452">
        <v>2175</v>
      </c>
      <c r="C452">
        <v>1</v>
      </c>
      <c r="D452">
        <v>447</v>
      </c>
      <c r="E452" t="s">
        <v>561</v>
      </c>
      <c r="F452">
        <v>1.1599999999999999</v>
      </c>
    </row>
    <row r="453" spans="2:6" x14ac:dyDescent="0.25">
      <c r="B453">
        <v>2175</v>
      </c>
      <c r="C453">
        <v>1</v>
      </c>
      <c r="D453">
        <v>448</v>
      </c>
      <c r="E453" t="s">
        <v>562</v>
      </c>
      <c r="F453">
        <v>1.77</v>
      </c>
    </row>
    <row r="454" spans="2:6" x14ac:dyDescent="0.25">
      <c r="B454">
        <v>2175</v>
      </c>
      <c r="C454">
        <v>1</v>
      </c>
      <c r="D454">
        <v>449</v>
      </c>
      <c r="E454" t="s">
        <v>563</v>
      </c>
      <c r="F454">
        <v>0</v>
      </c>
    </row>
    <row r="455" spans="2:6" x14ac:dyDescent="0.25">
      <c r="B455">
        <v>2175</v>
      </c>
      <c r="C455">
        <v>1</v>
      </c>
      <c r="D455">
        <v>450</v>
      </c>
      <c r="E455" t="s">
        <v>564</v>
      </c>
      <c r="F455">
        <v>2.5499999999999998</v>
      </c>
    </row>
    <row r="456" spans="2:6" x14ac:dyDescent="0.25">
      <c r="B456">
        <v>2175</v>
      </c>
      <c r="C456">
        <v>1</v>
      </c>
      <c r="D456">
        <v>451</v>
      </c>
      <c r="E456" t="s">
        <v>565</v>
      </c>
      <c r="F456">
        <v>16558</v>
      </c>
    </row>
    <row r="457" spans="2:6" x14ac:dyDescent="0.25">
      <c r="B457">
        <v>2175</v>
      </c>
      <c r="C457">
        <v>1</v>
      </c>
      <c r="D457">
        <v>452</v>
      </c>
      <c r="E457" t="s">
        <v>566</v>
      </c>
      <c r="F457">
        <v>4828</v>
      </c>
    </row>
    <row r="458" spans="2:6" x14ac:dyDescent="0.25">
      <c r="B458">
        <v>2175</v>
      </c>
      <c r="C458">
        <v>1</v>
      </c>
      <c r="D458">
        <v>453</v>
      </c>
      <c r="E458" t="s">
        <v>567</v>
      </c>
      <c r="F458">
        <v>14130</v>
      </c>
    </row>
    <row r="459" spans="2:6" x14ac:dyDescent="0.25">
      <c r="B459">
        <v>2175</v>
      </c>
      <c r="C459">
        <v>1</v>
      </c>
      <c r="D459">
        <v>454</v>
      </c>
      <c r="E459" t="s">
        <v>568</v>
      </c>
      <c r="F459">
        <v>40736</v>
      </c>
    </row>
    <row r="460" spans="2:6" x14ac:dyDescent="0.25">
      <c r="B460">
        <v>2175</v>
      </c>
      <c r="C460">
        <v>1</v>
      </c>
      <c r="D460">
        <v>455</v>
      </c>
      <c r="E460" t="s">
        <v>569</v>
      </c>
      <c r="F460">
        <v>11265</v>
      </c>
    </row>
    <row r="461" spans="2:6" x14ac:dyDescent="0.25">
      <c r="B461">
        <v>2175</v>
      </c>
      <c r="C461">
        <v>1</v>
      </c>
      <c r="D461">
        <v>456</v>
      </c>
      <c r="E461" t="s">
        <v>570</v>
      </c>
      <c r="F461">
        <v>19643</v>
      </c>
    </row>
    <row r="462" spans="2:6" x14ac:dyDescent="0.25">
      <c r="B462">
        <v>2175</v>
      </c>
      <c r="C462">
        <v>1</v>
      </c>
      <c r="D462">
        <v>457</v>
      </c>
      <c r="E462" t="s">
        <v>571</v>
      </c>
      <c r="F462">
        <v>18786</v>
      </c>
    </row>
    <row r="463" spans="2:6" x14ac:dyDescent="0.25">
      <c r="B463">
        <v>2175</v>
      </c>
      <c r="C463">
        <v>1</v>
      </c>
      <c r="D463">
        <v>458</v>
      </c>
      <c r="E463" t="s">
        <v>572</v>
      </c>
      <c r="F463">
        <v>906</v>
      </c>
    </row>
    <row r="464" spans="2:6" x14ac:dyDescent="0.25">
      <c r="B464">
        <v>2175</v>
      </c>
      <c r="C464">
        <v>1</v>
      </c>
      <c r="D464">
        <v>459</v>
      </c>
      <c r="E464" t="s">
        <v>573</v>
      </c>
      <c r="F464">
        <v>25523</v>
      </c>
    </row>
    <row r="465" spans="2:6" x14ac:dyDescent="0.25">
      <c r="B465">
        <v>2175</v>
      </c>
      <c r="C465">
        <v>1</v>
      </c>
      <c r="D465">
        <v>460</v>
      </c>
      <c r="E465" t="s">
        <v>574</v>
      </c>
      <c r="F465">
        <v>14322</v>
      </c>
    </row>
    <row r="466" spans="2:6" x14ac:dyDescent="0.25">
      <c r="B466">
        <v>2175</v>
      </c>
      <c r="C466">
        <v>1</v>
      </c>
      <c r="D466">
        <v>461</v>
      </c>
      <c r="E466" t="s">
        <v>575</v>
      </c>
      <c r="F466">
        <v>10945</v>
      </c>
    </row>
    <row r="467" spans="2:6" x14ac:dyDescent="0.25">
      <c r="B467">
        <v>2175</v>
      </c>
      <c r="C467">
        <v>1</v>
      </c>
      <c r="D467">
        <v>462</v>
      </c>
      <c r="E467" t="s">
        <v>576</v>
      </c>
      <c r="F467">
        <v>1058</v>
      </c>
    </row>
    <row r="468" spans="2:6" x14ac:dyDescent="0.25">
      <c r="B468">
        <v>2175</v>
      </c>
      <c r="C468">
        <v>1</v>
      </c>
      <c r="D468">
        <v>463</v>
      </c>
      <c r="E468" t="s">
        <v>577</v>
      </c>
      <c r="F468">
        <v>7213</v>
      </c>
    </row>
    <row r="469" spans="2:6" x14ac:dyDescent="0.25">
      <c r="B469">
        <v>2175</v>
      </c>
      <c r="C469">
        <v>1</v>
      </c>
      <c r="D469">
        <v>464</v>
      </c>
      <c r="E469" t="s">
        <v>578</v>
      </c>
      <c r="F469">
        <v>874</v>
      </c>
    </row>
    <row r="470" spans="2:6" x14ac:dyDescent="0.25">
      <c r="B470">
        <v>2175</v>
      </c>
      <c r="C470">
        <v>1</v>
      </c>
      <c r="D470">
        <v>465</v>
      </c>
      <c r="E470" t="s">
        <v>579</v>
      </c>
      <c r="F470">
        <v>186787</v>
      </c>
    </row>
    <row r="471" spans="2:6" x14ac:dyDescent="0.25">
      <c r="B471">
        <v>2175</v>
      </c>
      <c r="C471">
        <v>1</v>
      </c>
      <c r="D471">
        <v>466</v>
      </c>
      <c r="E471" t="s">
        <v>580</v>
      </c>
      <c r="F471">
        <v>488</v>
      </c>
    </row>
    <row r="472" spans="2:6" x14ac:dyDescent="0.25">
      <c r="B472">
        <v>2175</v>
      </c>
      <c r="C472">
        <v>1</v>
      </c>
      <c r="D472">
        <v>467</v>
      </c>
      <c r="E472" t="s">
        <v>581</v>
      </c>
      <c r="F472">
        <v>84</v>
      </c>
    </row>
    <row r="473" spans="2:6" x14ac:dyDescent="0.25">
      <c r="B473">
        <v>2175</v>
      </c>
      <c r="C473">
        <v>1</v>
      </c>
      <c r="D473">
        <v>468</v>
      </c>
      <c r="E473" t="s">
        <v>582</v>
      </c>
      <c r="F473">
        <v>479</v>
      </c>
    </row>
    <row r="474" spans="2:6" x14ac:dyDescent="0.25">
      <c r="B474">
        <v>2175</v>
      </c>
      <c r="C474">
        <v>1</v>
      </c>
      <c r="D474">
        <v>469</v>
      </c>
      <c r="E474" t="s">
        <v>583</v>
      </c>
      <c r="F474">
        <v>993</v>
      </c>
    </row>
    <row r="475" spans="2:6" x14ac:dyDescent="0.25">
      <c r="B475">
        <v>2175</v>
      </c>
      <c r="C475">
        <v>1</v>
      </c>
      <c r="D475">
        <v>470</v>
      </c>
      <c r="E475" t="s">
        <v>584</v>
      </c>
      <c r="F475">
        <v>650</v>
      </c>
    </row>
    <row r="476" spans="2:6" x14ac:dyDescent="0.25">
      <c r="B476">
        <v>2175</v>
      </c>
      <c r="C476">
        <v>1</v>
      </c>
      <c r="D476">
        <v>471</v>
      </c>
      <c r="E476" t="s">
        <v>585</v>
      </c>
      <c r="F476">
        <v>771</v>
      </c>
    </row>
    <row r="477" spans="2:6" x14ac:dyDescent="0.25">
      <c r="B477">
        <v>2175</v>
      </c>
      <c r="C477">
        <v>1</v>
      </c>
      <c r="D477">
        <v>472</v>
      </c>
      <c r="E477" t="s">
        <v>586</v>
      </c>
      <c r="F477">
        <v>687</v>
      </c>
    </row>
    <row r="478" spans="2:6" x14ac:dyDescent="0.25">
      <c r="B478">
        <v>2175</v>
      </c>
      <c r="C478">
        <v>1</v>
      </c>
      <c r="D478">
        <v>473</v>
      </c>
      <c r="E478" t="s">
        <v>587</v>
      </c>
      <c r="F478">
        <v>62</v>
      </c>
    </row>
    <row r="479" spans="2:6" x14ac:dyDescent="0.25">
      <c r="B479">
        <v>2175</v>
      </c>
      <c r="C479">
        <v>1</v>
      </c>
      <c r="D479">
        <v>474</v>
      </c>
      <c r="E479" t="s">
        <v>588</v>
      </c>
      <c r="F479">
        <v>808</v>
      </c>
    </row>
    <row r="480" spans="2:6" x14ac:dyDescent="0.25">
      <c r="B480">
        <v>2175</v>
      </c>
      <c r="C480">
        <v>1</v>
      </c>
      <c r="D480">
        <v>475</v>
      </c>
      <c r="E480" t="s">
        <v>589</v>
      </c>
      <c r="F480">
        <v>484</v>
      </c>
    </row>
    <row r="481" spans="2:6" x14ac:dyDescent="0.25">
      <c r="B481">
        <v>2175</v>
      </c>
      <c r="C481">
        <v>1</v>
      </c>
      <c r="D481">
        <v>476</v>
      </c>
      <c r="E481" t="s">
        <v>590</v>
      </c>
      <c r="F481">
        <v>505</v>
      </c>
    </row>
    <row r="482" spans="2:6" x14ac:dyDescent="0.25">
      <c r="B482">
        <v>2175</v>
      </c>
      <c r="C482">
        <v>1</v>
      </c>
      <c r="D482">
        <v>477</v>
      </c>
      <c r="E482" t="s">
        <v>591</v>
      </c>
      <c r="F482">
        <v>34</v>
      </c>
    </row>
    <row r="483" spans="2:6" x14ac:dyDescent="0.25">
      <c r="B483">
        <v>2175</v>
      </c>
      <c r="C483">
        <v>1</v>
      </c>
      <c r="D483">
        <v>478</v>
      </c>
      <c r="E483" t="s">
        <v>592</v>
      </c>
      <c r="F483">
        <v>54</v>
      </c>
    </row>
    <row r="484" spans="2:6" x14ac:dyDescent="0.25">
      <c r="B484">
        <v>2175</v>
      </c>
      <c r="C484">
        <v>1</v>
      </c>
      <c r="D484">
        <v>479</v>
      </c>
      <c r="E484" t="s">
        <v>593</v>
      </c>
      <c r="F484">
        <v>16</v>
      </c>
    </row>
    <row r="485" spans="2:6" x14ac:dyDescent="0.25">
      <c r="B485">
        <v>2175</v>
      </c>
      <c r="C485">
        <v>1</v>
      </c>
      <c r="D485">
        <v>480</v>
      </c>
      <c r="E485" t="s">
        <v>594</v>
      </c>
      <c r="F485">
        <v>6115</v>
      </c>
    </row>
    <row r="486" spans="2:6" x14ac:dyDescent="0.25">
      <c r="B486">
        <v>2175</v>
      </c>
      <c r="C486">
        <v>1</v>
      </c>
      <c r="D486">
        <v>481</v>
      </c>
      <c r="E486" t="s">
        <v>595</v>
      </c>
      <c r="F486">
        <v>2.95</v>
      </c>
    </row>
    <row r="487" spans="2:6" x14ac:dyDescent="0.25">
      <c r="B487">
        <v>2175</v>
      </c>
      <c r="C487">
        <v>1</v>
      </c>
      <c r="D487">
        <v>482</v>
      </c>
      <c r="E487" t="s">
        <v>596</v>
      </c>
      <c r="F487">
        <v>1.74</v>
      </c>
    </row>
    <row r="488" spans="2:6" x14ac:dyDescent="0.25">
      <c r="B488">
        <v>2175</v>
      </c>
      <c r="C488">
        <v>1</v>
      </c>
      <c r="D488">
        <v>483</v>
      </c>
      <c r="E488" t="s">
        <v>597</v>
      </c>
      <c r="F488">
        <v>3.39</v>
      </c>
    </row>
    <row r="489" spans="2:6" x14ac:dyDescent="0.25">
      <c r="B489">
        <v>2175</v>
      </c>
      <c r="C489">
        <v>1</v>
      </c>
      <c r="D489">
        <v>484</v>
      </c>
      <c r="E489" t="s">
        <v>598</v>
      </c>
      <c r="F489">
        <v>2.44</v>
      </c>
    </row>
    <row r="490" spans="2:6" x14ac:dyDescent="0.25">
      <c r="B490">
        <v>2175</v>
      </c>
      <c r="C490">
        <v>1</v>
      </c>
      <c r="D490">
        <v>485</v>
      </c>
      <c r="E490" t="s">
        <v>599</v>
      </c>
      <c r="F490">
        <v>5.77</v>
      </c>
    </row>
    <row r="491" spans="2:6" x14ac:dyDescent="0.25">
      <c r="B491">
        <v>2175</v>
      </c>
      <c r="C491">
        <v>1</v>
      </c>
      <c r="D491">
        <v>486</v>
      </c>
      <c r="E491" t="s">
        <v>600</v>
      </c>
      <c r="F491">
        <v>3.93</v>
      </c>
    </row>
    <row r="492" spans="2:6" x14ac:dyDescent="0.25">
      <c r="B492">
        <v>2175</v>
      </c>
      <c r="C492">
        <v>1</v>
      </c>
      <c r="D492">
        <v>487</v>
      </c>
      <c r="E492" t="s">
        <v>601</v>
      </c>
      <c r="F492">
        <v>3.66</v>
      </c>
    </row>
    <row r="493" spans="2:6" x14ac:dyDescent="0.25">
      <c r="B493">
        <v>2175</v>
      </c>
      <c r="C493">
        <v>1</v>
      </c>
      <c r="D493">
        <v>488</v>
      </c>
      <c r="E493" t="s">
        <v>602</v>
      </c>
      <c r="F493">
        <v>6.84</v>
      </c>
    </row>
    <row r="494" spans="2:6" x14ac:dyDescent="0.25">
      <c r="B494">
        <v>2175</v>
      </c>
      <c r="C494">
        <v>1</v>
      </c>
      <c r="D494">
        <v>489</v>
      </c>
      <c r="E494" t="s">
        <v>603</v>
      </c>
      <c r="F494">
        <v>3.17</v>
      </c>
    </row>
    <row r="495" spans="2:6" x14ac:dyDescent="0.25">
      <c r="B495">
        <v>2175</v>
      </c>
      <c r="C495">
        <v>1</v>
      </c>
      <c r="D495">
        <v>490</v>
      </c>
      <c r="E495" t="s">
        <v>604</v>
      </c>
      <c r="F495">
        <v>3.38</v>
      </c>
    </row>
    <row r="496" spans="2:6" x14ac:dyDescent="0.25">
      <c r="B496">
        <v>2175</v>
      </c>
      <c r="C496">
        <v>1</v>
      </c>
      <c r="D496">
        <v>491</v>
      </c>
      <c r="E496" t="s">
        <v>605</v>
      </c>
      <c r="F496">
        <v>4.6100000000000003</v>
      </c>
    </row>
    <row r="497" spans="2:6" x14ac:dyDescent="0.25">
      <c r="B497">
        <v>2175</v>
      </c>
      <c r="C497">
        <v>1</v>
      </c>
      <c r="D497">
        <v>492</v>
      </c>
      <c r="E497" t="s">
        <v>606</v>
      </c>
      <c r="F497">
        <v>3.21</v>
      </c>
    </row>
    <row r="498" spans="2:6" x14ac:dyDescent="0.25">
      <c r="B498">
        <v>2175</v>
      </c>
      <c r="C498">
        <v>1</v>
      </c>
      <c r="D498">
        <v>493</v>
      </c>
      <c r="E498" t="s">
        <v>607</v>
      </c>
      <c r="F498">
        <v>0.75</v>
      </c>
    </row>
    <row r="499" spans="2:6" x14ac:dyDescent="0.25">
      <c r="B499">
        <v>2175</v>
      </c>
      <c r="C499">
        <v>1</v>
      </c>
      <c r="D499">
        <v>494</v>
      </c>
      <c r="E499" t="s">
        <v>608</v>
      </c>
      <c r="F499">
        <v>1.83</v>
      </c>
    </row>
    <row r="500" spans="2:6" x14ac:dyDescent="0.25">
      <c r="B500">
        <v>2175</v>
      </c>
      <c r="C500">
        <v>1</v>
      </c>
      <c r="D500">
        <v>495</v>
      </c>
      <c r="E500" t="s">
        <v>609</v>
      </c>
      <c r="F500">
        <v>3.27</v>
      </c>
    </row>
    <row r="501" spans="2:6" x14ac:dyDescent="0.25">
      <c r="B501">
        <v>2175</v>
      </c>
      <c r="C501">
        <v>1</v>
      </c>
      <c r="D501">
        <v>496</v>
      </c>
      <c r="E501" t="s">
        <v>610</v>
      </c>
      <c r="F501">
        <v>207</v>
      </c>
    </row>
    <row r="502" spans="2:6" x14ac:dyDescent="0.25">
      <c r="B502">
        <v>2175</v>
      </c>
      <c r="C502">
        <v>1</v>
      </c>
      <c r="D502">
        <v>497</v>
      </c>
      <c r="E502" t="s">
        <v>611</v>
      </c>
      <c r="F502">
        <v>137</v>
      </c>
    </row>
    <row r="503" spans="2:6" x14ac:dyDescent="0.25">
      <c r="B503">
        <v>2175</v>
      </c>
      <c r="C503">
        <v>1</v>
      </c>
      <c r="D503">
        <v>498</v>
      </c>
      <c r="E503" t="s">
        <v>612</v>
      </c>
      <c r="F503">
        <v>115</v>
      </c>
    </row>
    <row r="504" spans="2:6" x14ac:dyDescent="0.25">
      <c r="B504">
        <v>2175</v>
      </c>
      <c r="C504">
        <v>1</v>
      </c>
      <c r="D504">
        <v>499</v>
      </c>
      <c r="E504" t="s">
        <v>613</v>
      </c>
      <c r="F504">
        <v>157</v>
      </c>
    </row>
    <row r="505" spans="2:6" x14ac:dyDescent="0.25">
      <c r="B505">
        <v>2175</v>
      </c>
      <c r="C505">
        <v>1</v>
      </c>
      <c r="D505">
        <v>500</v>
      </c>
      <c r="E505" t="s">
        <v>614</v>
      </c>
      <c r="F505">
        <v>201</v>
      </c>
    </row>
    <row r="506" spans="2:6" x14ac:dyDescent="0.25">
      <c r="B506">
        <v>2175</v>
      </c>
      <c r="C506">
        <v>1</v>
      </c>
      <c r="D506">
        <v>501</v>
      </c>
      <c r="E506" t="s">
        <v>615</v>
      </c>
      <c r="F506">
        <v>152</v>
      </c>
    </row>
    <row r="507" spans="2:6" x14ac:dyDescent="0.25">
      <c r="B507">
        <v>2175</v>
      </c>
      <c r="C507">
        <v>1</v>
      </c>
      <c r="D507">
        <v>502</v>
      </c>
      <c r="E507" t="s">
        <v>616</v>
      </c>
      <c r="F507">
        <v>134</v>
      </c>
    </row>
    <row r="508" spans="2:6" x14ac:dyDescent="0.25">
      <c r="B508">
        <v>2175</v>
      </c>
      <c r="C508">
        <v>1</v>
      </c>
      <c r="D508">
        <v>503</v>
      </c>
      <c r="E508" t="s">
        <v>617</v>
      </c>
      <c r="F508">
        <v>65</v>
      </c>
    </row>
    <row r="509" spans="2:6" x14ac:dyDescent="0.25">
      <c r="B509">
        <v>2175</v>
      </c>
      <c r="C509">
        <v>1</v>
      </c>
      <c r="D509">
        <v>504</v>
      </c>
      <c r="E509" t="s">
        <v>618</v>
      </c>
      <c r="F509">
        <v>215</v>
      </c>
    </row>
    <row r="510" spans="2:6" x14ac:dyDescent="0.25">
      <c r="B510">
        <v>2175</v>
      </c>
      <c r="C510">
        <v>1</v>
      </c>
      <c r="D510">
        <v>505</v>
      </c>
      <c r="E510" t="s">
        <v>619</v>
      </c>
      <c r="F510">
        <v>210</v>
      </c>
    </row>
    <row r="511" spans="2:6" x14ac:dyDescent="0.25">
      <c r="B511">
        <v>2175</v>
      </c>
      <c r="C511">
        <v>1</v>
      </c>
      <c r="D511">
        <v>506</v>
      </c>
      <c r="E511" t="s">
        <v>620</v>
      </c>
      <c r="F511">
        <v>118</v>
      </c>
    </row>
    <row r="512" spans="2:6" x14ac:dyDescent="0.25">
      <c r="B512">
        <v>2175</v>
      </c>
      <c r="C512">
        <v>1</v>
      </c>
      <c r="D512">
        <v>507</v>
      </c>
      <c r="E512" t="s">
        <v>621</v>
      </c>
      <c r="F512">
        <v>156</v>
      </c>
    </row>
    <row r="513" spans="2:6" x14ac:dyDescent="0.25">
      <c r="B513">
        <v>2175</v>
      </c>
      <c r="C513">
        <v>1</v>
      </c>
      <c r="D513">
        <v>508</v>
      </c>
      <c r="E513" t="s">
        <v>622</v>
      </c>
      <c r="F513">
        <v>56</v>
      </c>
    </row>
    <row r="514" spans="2:6" x14ac:dyDescent="0.25">
      <c r="B514">
        <v>2175</v>
      </c>
      <c r="C514">
        <v>1</v>
      </c>
      <c r="D514">
        <v>509</v>
      </c>
      <c r="E514" t="s">
        <v>623</v>
      </c>
      <c r="F514">
        <v>63</v>
      </c>
    </row>
    <row r="515" spans="2:6" x14ac:dyDescent="0.25">
      <c r="B515">
        <v>2175</v>
      </c>
      <c r="C515">
        <v>1</v>
      </c>
      <c r="D515">
        <v>510</v>
      </c>
      <c r="E515" t="s">
        <v>624</v>
      </c>
      <c r="F515">
        <v>215</v>
      </c>
    </row>
    <row r="516" spans="2:6" x14ac:dyDescent="0.25">
      <c r="B516">
        <v>2175</v>
      </c>
      <c r="C516">
        <v>1</v>
      </c>
      <c r="D516">
        <v>511</v>
      </c>
      <c r="E516" t="s">
        <v>625</v>
      </c>
      <c r="F516">
        <v>6</v>
      </c>
    </row>
    <row r="517" spans="2:6" x14ac:dyDescent="0.25">
      <c r="B517">
        <v>2175</v>
      </c>
      <c r="C517">
        <v>1</v>
      </c>
      <c r="D517">
        <v>512</v>
      </c>
      <c r="E517" t="s">
        <v>626</v>
      </c>
      <c r="F517">
        <v>13</v>
      </c>
    </row>
    <row r="518" spans="2:6" x14ac:dyDescent="0.25">
      <c r="B518">
        <v>2175</v>
      </c>
      <c r="C518">
        <v>1</v>
      </c>
      <c r="D518">
        <v>513</v>
      </c>
      <c r="E518" t="s">
        <v>627</v>
      </c>
      <c r="F518">
        <v>7</v>
      </c>
    </row>
    <row r="519" spans="2:6" x14ac:dyDescent="0.25">
      <c r="B519">
        <v>2175</v>
      </c>
      <c r="C519">
        <v>1</v>
      </c>
      <c r="D519">
        <v>514</v>
      </c>
      <c r="E519" t="s">
        <v>628</v>
      </c>
      <c r="F519">
        <v>35</v>
      </c>
    </row>
    <row r="520" spans="2:6" x14ac:dyDescent="0.25">
      <c r="B520">
        <v>2175</v>
      </c>
      <c r="C520">
        <v>1</v>
      </c>
      <c r="D520">
        <v>515</v>
      </c>
      <c r="E520" t="s">
        <v>629</v>
      </c>
      <c r="F520">
        <v>18</v>
      </c>
    </row>
    <row r="521" spans="2:6" x14ac:dyDescent="0.25">
      <c r="B521">
        <v>2175</v>
      </c>
      <c r="C521">
        <v>1</v>
      </c>
      <c r="D521">
        <v>516</v>
      </c>
      <c r="E521" t="s">
        <v>630</v>
      </c>
      <c r="F521">
        <v>11</v>
      </c>
    </row>
    <row r="522" spans="2:6" x14ac:dyDescent="0.25">
      <c r="B522">
        <v>2175</v>
      </c>
      <c r="C522">
        <v>1</v>
      </c>
      <c r="D522">
        <v>517</v>
      </c>
      <c r="E522" t="s">
        <v>631</v>
      </c>
      <c r="F522">
        <v>16</v>
      </c>
    </row>
    <row r="523" spans="2:6" x14ac:dyDescent="0.25">
      <c r="B523">
        <v>2175</v>
      </c>
      <c r="C523">
        <v>1</v>
      </c>
      <c r="D523">
        <v>518</v>
      </c>
      <c r="E523" t="s">
        <v>632</v>
      </c>
      <c r="F523">
        <v>11</v>
      </c>
    </row>
    <row r="524" spans="2:6" x14ac:dyDescent="0.25">
      <c r="B524">
        <v>2175</v>
      </c>
      <c r="C524">
        <v>1</v>
      </c>
      <c r="D524">
        <v>519</v>
      </c>
      <c r="E524" t="s">
        <v>633</v>
      </c>
      <c r="F524">
        <v>11</v>
      </c>
    </row>
    <row r="525" spans="2:6" x14ac:dyDescent="0.25">
      <c r="B525">
        <v>2175</v>
      </c>
      <c r="C525">
        <v>1</v>
      </c>
      <c r="D525">
        <v>520</v>
      </c>
      <c r="E525" t="s">
        <v>634</v>
      </c>
      <c r="F525">
        <v>17</v>
      </c>
    </row>
    <row r="526" spans="2:6" x14ac:dyDescent="0.25">
      <c r="B526">
        <v>2175</v>
      </c>
      <c r="C526">
        <v>1</v>
      </c>
      <c r="D526">
        <v>521</v>
      </c>
      <c r="E526" t="s">
        <v>635</v>
      </c>
      <c r="F526">
        <v>24</v>
      </c>
    </row>
    <row r="527" spans="2:6" x14ac:dyDescent="0.25">
      <c r="B527">
        <v>2175</v>
      </c>
      <c r="C527">
        <v>1</v>
      </c>
      <c r="D527">
        <v>522</v>
      </c>
      <c r="E527" t="s">
        <v>636</v>
      </c>
      <c r="F527">
        <v>10</v>
      </c>
    </row>
    <row r="528" spans="2:6" x14ac:dyDescent="0.25">
      <c r="B528">
        <v>2175</v>
      </c>
      <c r="C528">
        <v>1</v>
      </c>
      <c r="D528">
        <v>523</v>
      </c>
      <c r="E528" t="s">
        <v>637</v>
      </c>
      <c r="F528">
        <v>7</v>
      </c>
    </row>
    <row r="529" spans="2:6" x14ac:dyDescent="0.25">
      <c r="B529">
        <v>2175</v>
      </c>
      <c r="C529">
        <v>1</v>
      </c>
      <c r="D529">
        <v>524</v>
      </c>
      <c r="E529" t="s">
        <v>638</v>
      </c>
      <c r="F529">
        <v>17</v>
      </c>
    </row>
    <row r="530" spans="2:6" x14ac:dyDescent="0.25">
      <c r="B530">
        <v>2175</v>
      </c>
      <c r="C530">
        <v>1</v>
      </c>
      <c r="D530">
        <v>525</v>
      </c>
      <c r="E530" t="s">
        <v>639</v>
      </c>
      <c r="F530">
        <v>17</v>
      </c>
    </row>
    <row r="531" spans="2:6" x14ac:dyDescent="0.25">
      <c r="B531">
        <v>2175</v>
      </c>
      <c r="C531">
        <v>1</v>
      </c>
      <c r="D531">
        <v>526</v>
      </c>
      <c r="E531" t="s">
        <v>640</v>
      </c>
      <c r="F531">
        <v>5</v>
      </c>
    </row>
    <row r="532" spans="2:6" x14ac:dyDescent="0.25">
      <c r="B532">
        <v>2175</v>
      </c>
      <c r="C532">
        <v>1</v>
      </c>
      <c r="D532">
        <v>527</v>
      </c>
      <c r="E532" t="s">
        <v>641</v>
      </c>
      <c r="F532">
        <v>12</v>
      </c>
    </row>
    <row r="533" spans="2:6" x14ac:dyDescent="0.25">
      <c r="B533">
        <v>2175</v>
      </c>
      <c r="C533">
        <v>1</v>
      </c>
      <c r="D533">
        <v>528</v>
      </c>
      <c r="E533" t="s">
        <v>642</v>
      </c>
      <c r="F533">
        <v>7</v>
      </c>
    </row>
    <row r="534" spans="2:6" x14ac:dyDescent="0.25">
      <c r="B534">
        <v>2175</v>
      </c>
      <c r="C534">
        <v>1</v>
      </c>
      <c r="D534">
        <v>529</v>
      </c>
      <c r="E534" t="s">
        <v>643</v>
      </c>
      <c r="F534">
        <v>41</v>
      </c>
    </row>
    <row r="535" spans="2:6" x14ac:dyDescent="0.25">
      <c r="B535">
        <v>2175</v>
      </c>
      <c r="C535">
        <v>1</v>
      </c>
      <c r="D535">
        <v>530</v>
      </c>
      <c r="E535" t="s">
        <v>644</v>
      </c>
      <c r="F535">
        <v>18</v>
      </c>
    </row>
    <row r="536" spans="2:6" x14ac:dyDescent="0.25">
      <c r="B536">
        <v>2175</v>
      </c>
      <c r="C536">
        <v>1</v>
      </c>
      <c r="D536">
        <v>531</v>
      </c>
      <c r="E536" t="s">
        <v>645</v>
      </c>
      <c r="F536">
        <v>7</v>
      </c>
    </row>
    <row r="537" spans="2:6" x14ac:dyDescent="0.25">
      <c r="B537">
        <v>2175</v>
      </c>
      <c r="C537">
        <v>1</v>
      </c>
      <c r="D537">
        <v>532</v>
      </c>
      <c r="E537" t="s">
        <v>646</v>
      </c>
      <c r="F537">
        <v>16</v>
      </c>
    </row>
    <row r="538" spans="2:6" x14ac:dyDescent="0.25">
      <c r="B538">
        <v>2175</v>
      </c>
      <c r="C538">
        <v>1</v>
      </c>
      <c r="D538">
        <v>533</v>
      </c>
      <c r="E538" t="s">
        <v>647</v>
      </c>
      <c r="F538">
        <v>12</v>
      </c>
    </row>
    <row r="539" spans="2:6" x14ac:dyDescent="0.25">
      <c r="B539">
        <v>2175</v>
      </c>
      <c r="C539">
        <v>1</v>
      </c>
      <c r="D539">
        <v>534</v>
      </c>
      <c r="E539" t="s">
        <v>648</v>
      </c>
      <c r="F539">
        <v>8</v>
      </c>
    </row>
    <row r="540" spans="2:6" x14ac:dyDescent="0.25">
      <c r="B540">
        <v>2175</v>
      </c>
      <c r="C540">
        <v>1</v>
      </c>
      <c r="D540">
        <v>535</v>
      </c>
      <c r="E540" t="s">
        <v>649</v>
      </c>
      <c r="F540">
        <v>18</v>
      </c>
    </row>
    <row r="541" spans="2:6" x14ac:dyDescent="0.25">
      <c r="B541">
        <v>2175</v>
      </c>
      <c r="C541">
        <v>1</v>
      </c>
      <c r="D541">
        <v>536</v>
      </c>
      <c r="E541" t="s">
        <v>650</v>
      </c>
      <c r="F541">
        <v>25</v>
      </c>
    </row>
    <row r="542" spans="2:6" x14ac:dyDescent="0.25">
      <c r="B542">
        <v>2175</v>
      </c>
      <c r="C542">
        <v>1</v>
      </c>
      <c r="D542">
        <v>537</v>
      </c>
      <c r="E542" t="s">
        <v>651</v>
      </c>
      <c r="F542">
        <v>9</v>
      </c>
    </row>
    <row r="543" spans="2:6" x14ac:dyDescent="0.25">
      <c r="B543">
        <v>2175</v>
      </c>
      <c r="C543">
        <v>1</v>
      </c>
      <c r="D543">
        <v>538</v>
      </c>
      <c r="E543" t="s">
        <v>652</v>
      </c>
      <c r="F543">
        <v>7</v>
      </c>
    </row>
    <row r="544" spans="2:6" x14ac:dyDescent="0.25">
      <c r="B544">
        <v>2175</v>
      </c>
      <c r="C544">
        <v>1</v>
      </c>
      <c r="D544">
        <v>539</v>
      </c>
      <c r="E544" t="s">
        <v>653</v>
      </c>
      <c r="F544">
        <v>16</v>
      </c>
    </row>
    <row r="545" spans="2:6" x14ac:dyDescent="0.25">
      <c r="B545">
        <v>2175</v>
      </c>
      <c r="C545">
        <v>1</v>
      </c>
      <c r="D545">
        <v>540</v>
      </c>
      <c r="E545" t="s">
        <v>654</v>
      </c>
      <c r="F545">
        <v>11</v>
      </c>
    </row>
    <row r="546" spans="2:6" x14ac:dyDescent="0.25">
      <c r="B546">
        <v>2175</v>
      </c>
      <c r="C546">
        <v>1</v>
      </c>
      <c r="D546">
        <v>541</v>
      </c>
      <c r="E546" t="s">
        <v>655</v>
      </c>
      <c r="F546">
        <v>16096</v>
      </c>
    </row>
    <row r="547" spans="2:6" x14ac:dyDescent="0.25">
      <c r="B547">
        <v>2175</v>
      </c>
      <c r="C547">
        <v>1</v>
      </c>
      <c r="D547">
        <v>542</v>
      </c>
      <c r="E547" t="s">
        <v>656</v>
      </c>
      <c r="F547">
        <v>4735</v>
      </c>
    </row>
    <row r="548" spans="2:6" x14ac:dyDescent="0.25">
      <c r="B548">
        <v>2175</v>
      </c>
      <c r="C548">
        <v>1</v>
      </c>
      <c r="D548">
        <v>543</v>
      </c>
      <c r="E548" t="s">
        <v>657</v>
      </c>
      <c r="F548">
        <v>13668</v>
      </c>
    </row>
    <row r="549" spans="2:6" x14ac:dyDescent="0.25">
      <c r="B549">
        <v>2175</v>
      </c>
      <c r="C549">
        <v>1</v>
      </c>
      <c r="D549">
        <v>544</v>
      </c>
      <c r="E549" t="s">
        <v>658</v>
      </c>
      <c r="F549">
        <v>37422</v>
      </c>
    </row>
    <row r="550" spans="2:6" x14ac:dyDescent="0.25">
      <c r="B550">
        <v>2175</v>
      </c>
      <c r="C550">
        <v>1</v>
      </c>
      <c r="D550">
        <v>545</v>
      </c>
      <c r="E550" t="s">
        <v>659</v>
      </c>
      <c r="F550">
        <v>10538</v>
      </c>
    </row>
    <row r="551" spans="2:6" x14ac:dyDescent="0.25">
      <c r="B551">
        <v>2175</v>
      </c>
      <c r="C551">
        <v>1</v>
      </c>
      <c r="D551">
        <v>546</v>
      </c>
      <c r="E551" t="s">
        <v>660</v>
      </c>
      <c r="F551">
        <v>18370</v>
      </c>
    </row>
    <row r="552" spans="2:6" x14ac:dyDescent="0.25">
      <c r="B552">
        <v>2175</v>
      </c>
      <c r="C552">
        <v>1</v>
      </c>
      <c r="D552">
        <v>547</v>
      </c>
      <c r="E552" t="s">
        <v>661</v>
      </c>
      <c r="F552">
        <v>17962</v>
      </c>
    </row>
    <row r="553" spans="2:6" x14ac:dyDescent="0.25">
      <c r="B553">
        <v>2175</v>
      </c>
      <c r="C553">
        <v>1</v>
      </c>
      <c r="D553">
        <v>548</v>
      </c>
      <c r="E553" t="s">
        <v>662</v>
      </c>
      <c r="F553">
        <v>846</v>
      </c>
    </row>
    <row r="554" spans="2:6" x14ac:dyDescent="0.25">
      <c r="B554">
        <v>2175</v>
      </c>
      <c r="C554">
        <v>1</v>
      </c>
      <c r="D554">
        <v>549</v>
      </c>
      <c r="E554" t="s">
        <v>663</v>
      </c>
      <c r="F554">
        <v>24753</v>
      </c>
    </row>
    <row r="555" spans="2:6" x14ac:dyDescent="0.25">
      <c r="B555">
        <v>2175</v>
      </c>
      <c r="C555">
        <v>1</v>
      </c>
      <c r="D555">
        <v>550</v>
      </c>
      <c r="E555" t="s">
        <v>664</v>
      </c>
      <c r="F555">
        <v>13537</v>
      </c>
    </row>
    <row r="556" spans="2:6" x14ac:dyDescent="0.25">
      <c r="B556">
        <v>2175</v>
      </c>
      <c r="C556">
        <v>1</v>
      </c>
      <c r="D556">
        <v>551</v>
      </c>
      <c r="E556" t="s">
        <v>665</v>
      </c>
      <c r="F556">
        <v>10219</v>
      </c>
    </row>
    <row r="557" spans="2:6" x14ac:dyDescent="0.25">
      <c r="B557">
        <v>2175</v>
      </c>
      <c r="C557">
        <v>1</v>
      </c>
      <c r="D557">
        <v>552</v>
      </c>
      <c r="E557" t="s">
        <v>666</v>
      </c>
      <c r="F557">
        <v>1026</v>
      </c>
    </row>
    <row r="558" spans="2:6" x14ac:dyDescent="0.25">
      <c r="B558">
        <v>2175</v>
      </c>
      <c r="C558">
        <v>1</v>
      </c>
      <c r="D558">
        <v>553</v>
      </c>
      <c r="E558" t="s">
        <v>667</v>
      </c>
      <c r="F558">
        <v>7099</v>
      </c>
    </row>
    <row r="559" spans="2:6" x14ac:dyDescent="0.25">
      <c r="B559">
        <v>2175</v>
      </c>
      <c r="C559">
        <v>1</v>
      </c>
      <c r="D559">
        <v>554</v>
      </c>
      <c r="E559" t="s">
        <v>668</v>
      </c>
      <c r="F559">
        <v>841</v>
      </c>
    </row>
    <row r="560" spans="2:6" x14ac:dyDescent="0.25">
      <c r="B560">
        <v>2175</v>
      </c>
      <c r="C560">
        <v>1</v>
      </c>
      <c r="D560">
        <v>555</v>
      </c>
      <c r="E560" t="s">
        <v>669</v>
      </c>
      <c r="F560">
        <v>177112</v>
      </c>
    </row>
    <row r="561" spans="2:6" x14ac:dyDescent="0.25">
      <c r="B561">
        <v>2175</v>
      </c>
      <c r="C561">
        <v>1</v>
      </c>
      <c r="D561">
        <v>556</v>
      </c>
      <c r="E561" t="s">
        <v>670</v>
      </c>
      <c r="F561">
        <v>16558</v>
      </c>
    </row>
    <row r="562" spans="2:6" x14ac:dyDescent="0.25">
      <c r="B562">
        <v>2175</v>
      </c>
      <c r="C562">
        <v>1</v>
      </c>
      <c r="D562">
        <v>557</v>
      </c>
      <c r="E562" t="s">
        <v>671</v>
      </c>
      <c r="F562">
        <v>4828</v>
      </c>
    </row>
    <row r="563" spans="2:6" x14ac:dyDescent="0.25">
      <c r="B563">
        <v>2175</v>
      </c>
      <c r="C563">
        <v>1</v>
      </c>
      <c r="D563">
        <v>558</v>
      </c>
      <c r="E563" t="s">
        <v>672</v>
      </c>
      <c r="F563">
        <v>14130</v>
      </c>
    </row>
    <row r="564" spans="2:6" x14ac:dyDescent="0.25">
      <c r="B564">
        <v>2175</v>
      </c>
      <c r="C564">
        <v>1</v>
      </c>
      <c r="D564">
        <v>559</v>
      </c>
      <c r="E564" t="s">
        <v>673</v>
      </c>
      <c r="F564">
        <v>40736</v>
      </c>
    </row>
    <row r="565" spans="2:6" x14ac:dyDescent="0.25">
      <c r="B565">
        <v>2175</v>
      </c>
      <c r="C565">
        <v>1</v>
      </c>
      <c r="D565">
        <v>560</v>
      </c>
      <c r="E565" t="s">
        <v>674</v>
      </c>
      <c r="F565">
        <v>11265</v>
      </c>
    </row>
    <row r="566" spans="2:6" x14ac:dyDescent="0.25">
      <c r="B566">
        <v>2175</v>
      </c>
      <c r="C566">
        <v>1</v>
      </c>
      <c r="D566">
        <v>561</v>
      </c>
      <c r="E566" t="s">
        <v>675</v>
      </c>
      <c r="F566">
        <v>19643</v>
      </c>
    </row>
    <row r="567" spans="2:6" x14ac:dyDescent="0.25">
      <c r="B567">
        <v>2175</v>
      </c>
      <c r="C567">
        <v>1</v>
      </c>
      <c r="D567">
        <v>562</v>
      </c>
      <c r="E567" t="s">
        <v>676</v>
      </c>
      <c r="F567">
        <v>18786</v>
      </c>
    </row>
    <row r="568" spans="2:6" x14ac:dyDescent="0.25">
      <c r="B568">
        <v>2175</v>
      </c>
      <c r="C568">
        <v>1</v>
      </c>
      <c r="D568">
        <v>563</v>
      </c>
      <c r="E568" t="s">
        <v>677</v>
      </c>
      <c r="F568">
        <v>906</v>
      </c>
    </row>
    <row r="569" spans="2:6" x14ac:dyDescent="0.25">
      <c r="B569">
        <v>2175</v>
      </c>
      <c r="C569">
        <v>1</v>
      </c>
      <c r="D569">
        <v>564</v>
      </c>
      <c r="E569" t="s">
        <v>678</v>
      </c>
      <c r="F569">
        <v>25524</v>
      </c>
    </row>
    <row r="570" spans="2:6" x14ac:dyDescent="0.25">
      <c r="B570">
        <v>2175</v>
      </c>
      <c r="C570">
        <v>1</v>
      </c>
      <c r="D570">
        <v>565</v>
      </c>
      <c r="E570" t="s">
        <v>679</v>
      </c>
      <c r="F570">
        <v>14322</v>
      </c>
    </row>
    <row r="571" spans="2:6" x14ac:dyDescent="0.25">
      <c r="B571">
        <v>2175</v>
      </c>
      <c r="C571">
        <v>1</v>
      </c>
      <c r="D571">
        <v>566</v>
      </c>
      <c r="E571" t="s">
        <v>680</v>
      </c>
      <c r="F571">
        <v>10945</v>
      </c>
    </row>
    <row r="572" spans="2:6" x14ac:dyDescent="0.25">
      <c r="B572">
        <v>2175</v>
      </c>
      <c r="C572">
        <v>1</v>
      </c>
      <c r="D572">
        <v>567</v>
      </c>
      <c r="E572" t="s">
        <v>681</v>
      </c>
      <c r="F572">
        <v>1058</v>
      </c>
    </row>
    <row r="573" spans="2:6" x14ac:dyDescent="0.25">
      <c r="B573">
        <v>2175</v>
      </c>
      <c r="C573">
        <v>1</v>
      </c>
      <c r="D573">
        <v>568</v>
      </c>
      <c r="E573" t="s">
        <v>682</v>
      </c>
      <c r="F573">
        <v>7213</v>
      </c>
    </row>
    <row r="574" spans="2:6" x14ac:dyDescent="0.25">
      <c r="B574">
        <v>2175</v>
      </c>
      <c r="C574">
        <v>1</v>
      </c>
      <c r="D574">
        <v>569</v>
      </c>
      <c r="E574" t="s">
        <v>683</v>
      </c>
      <c r="F574">
        <v>874</v>
      </c>
    </row>
    <row r="575" spans="2:6" x14ac:dyDescent="0.25">
      <c r="B575">
        <v>2175</v>
      </c>
      <c r="C575">
        <v>1</v>
      </c>
      <c r="D575">
        <v>570</v>
      </c>
      <c r="E575" t="s">
        <v>684</v>
      </c>
      <c r="F575">
        <v>186788</v>
      </c>
    </row>
    <row r="576" spans="2:6" x14ac:dyDescent="0.25">
      <c r="B576">
        <v>2175</v>
      </c>
      <c r="C576">
        <v>1</v>
      </c>
      <c r="D576">
        <v>571</v>
      </c>
      <c r="E576" t="s">
        <v>685</v>
      </c>
      <c r="F576">
        <v>13299</v>
      </c>
    </row>
    <row r="577" spans="2:6" x14ac:dyDescent="0.25">
      <c r="B577">
        <v>2175</v>
      </c>
      <c r="C577">
        <v>1</v>
      </c>
      <c r="D577">
        <v>572</v>
      </c>
      <c r="E577" t="s">
        <v>686</v>
      </c>
      <c r="F577">
        <v>2894</v>
      </c>
    </row>
    <row r="578" spans="2:6" x14ac:dyDescent="0.25">
      <c r="B578">
        <v>2175</v>
      </c>
      <c r="C578">
        <v>1</v>
      </c>
      <c r="D578">
        <v>573</v>
      </c>
      <c r="E578" t="s">
        <v>687</v>
      </c>
      <c r="F578">
        <v>11645</v>
      </c>
    </row>
    <row r="579" spans="2:6" x14ac:dyDescent="0.25">
      <c r="B579">
        <v>2175</v>
      </c>
      <c r="C579">
        <v>1</v>
      </c>
      <c r="D579">
        <v>574</v>
      </c>
      <c r="E579" t="s">
        <v>688</v>
      </c>
      <c r="F579">
        <v>13179</v>
      </c>
    </row>
    <row r="580" spans="2:6" x14ac:dyDescent="0.25">
      <c r="B580">
        <v>2175</v>
      </c>
      <c r="C580">
        <v>1</v>
      </c>
      <c r="D580">
        <v>575</v>
      </c>
      <c r="E580" t="s">
        <v>689</v>
      </c>
      <c r="F580">
        <v>5787</v>
      </c>
    </row>
    <row r="581" spans="2:6" x14ac:dyDescent="0.25">
      <c r="B581">
        <v>2175</v>
      </c>
      <c r="C581">
        <v>1</v>
      </c>
      <c r="D581">
        <v>576</v>
      </c>
      <c r="E581" t="s">
        <v>690</v>
      </c>
      <c r="F581">
        <v>12554</v>
      </c>
    </row>
    <row r="582" spans="2:6" x14ac:dyDescent="0.25">
      <c r="B582">
        <v>2175</v>
      </c>
      <c r="C582">
        <v>1</v>
      </c>
      <c r="D582">
        <v>577</v>
      </c>
      <c r="E582" t="s">
        <v>691</v>
      </c>
      <c r="F582">
        <v>9963</v>
      </c>
    </row>
    <row r="583" spans="2:6" x14ac:dyDescent="0.25">
      <c r="B583">
        <v>2175</v>
      </c>
      <c r="C583">
        <v>1</v>
      </c>
      <c r="D583">
        <v>578</v>
      </c>
      <c r="E583" t="s">
        <v>692</v>
      </c>
      <c r="F583">
        <v>641</v>
      </c>
    </row>
    <row r="584" spans="2:6" x14ac:dyDescent="0.25">
      <c r="B584">
        <v>2175</v>
      </c>
      <c r="C584">
        <v>1</v>
      </c>
      <c r="D584">
        <v>579</v>
      </c>
      <c r="E584" t="s">
        <v>693</v>
      </c>
      <c r="F584">
        <v>16436</v>
      </c>
    </row>
    <row r="585" spans="2:6" x14ac:dyDescent="0.25">
      <c r="B585">
        <v>2175</v>
      </c>
      <c r="C585">
        <v>1</v>
      </c>
      <c r="D585">
        <v>580</v>
      </c>
      <c r="E585" t="s">
        <v>694</v>
      </c>
      <c r="F585">
        <v>7506</v>
      </c>
    </row>
    <row r="586" spans="2:6" x14ac:dyDescent="0.25">
      <c r="B586">
        <v>2175</v>
      </c>
      <c r="C586">
        <v>1</v>
      </c>
      <c r="D586">
        <v>581</v>
      </c>
      <c r="E586" t="s">
        <v>695</v>
      </c>
      <c r="F586">
        <v>4617</v>
      </c>
    </row>
    <row r="587" spans="2:6" x14ac:dyDescent="0.25">
      <c r="B587">
        <v>2175</v>
      </c>
      <c r="C587">
        <v>1</v>
      </c>
      <c r="D587">
        <v>582</v>
      </c>
      <c r="E587" t="s">
        <v>696</v>
      </c>
      <c r="F587">
        <v>784</v>
      </c>
    </row>
    <row r="588" spans="2:6" x14ac:dyDescent="0.25">
      <c r="B588">
        <v>2175</v>
      </c>
      <c r="C588">
        <v>1</v>
      </c>
      <c r="D588">
        <v>583</v>
      </c>
      <c r="E588" t="s">
        <v>697</v>
      </c>
      <c r="F588">
        <v>6547</v>
      </c>
    </row>
    <row r="589" spans="2:6" x14ac:dyDescent="0.25">
      <c r="B589">
        <v>2175</v>
      </c>
      <c r="C589">
        <v>1</v>
      </c>
      <c r="D589">
        <v>584</v>
      </c>
      <c r="E589" t="s">
        <v>698</v>
      </c>
      <c r="F589">
        <v>472</v>
      </c>
    </row>
    <row r="590" spans="2:6" x14ac:dyDescent="0.25">
      <c r="B590">
        <v>2175</v>
      </c>
      <c r="C590">
        <v>1</v>
      </c>
      <c r="D590">
        <v>585</v>
      </c>
      <c r="E590" t="s">
        <v>699</v>
      </c>
      <c r="F590">
        <v>106324</v>
      </c>
    </row>
    <row r="591" spans="2:6" x14ac:dyDescent="0.25">
      <c r="B591">
        <v>2175</v>
      </c>
      <c r="C591">
        <v>1</v>
      </c>
      <c r="D591">
        <v>586</v>
      </c>
      <c r="E591" t="s">
        <v>700</v>
      </c>
      <c r="F591">
        <v>62</v>
      </c>
    </row>
    <row r="592" spans="2:6" x14ac:dyDescent="0.25">
      <c r="B592">
        <v>2175</v>
      </c>
      <c r="C592">
        <v>1</v>
      </c>
      <c r="D592">
        <v>587</v>
      </c>
      <c r="E592" t="s">
        <v>701</v>
      </c>
      <c r="F592">
        <v>1367</v>
      </c>
    </row>
    <row r="593" spans="2:6" x14ac:dyDescent="0.25">
      <c r="B593">
        <v>2175</v>
      </c>
      <c r="C593">
        <v>1</v>
      </c>
      <c r="D593">
        <v>588</v>
      </c>
      <c r="E593" t="s">
        <v>702</v>
      </c>
      <c r="F593">
        <v>280</v>
      </c>
    </row>
    <row r="594" spans="2:6" x14ac:dyDescent="0.25">
      <c r="B594">
        <v>2175</v>
      </c>
      <c r="C594">
        <v>1</v>
      </c>
      <c r="D594">
        <v>589</v>
      </c>
      <c r="E594" t="s">
        <v>703</v>
      </c>
      <c r="F594">
        <v>21268</v>
      </c>
    </row>
    <row r="595" spans="2:6" x14ac:dyDescent="0.25">
      <c r="B595">
        <v>2175</v>
      </c>
      <c r="C595">
        <v>1</v>
      </c>
      <c r="D595">
        <v>590</v>
      </c>
      <c r="E595" t="s">
        <v>704</v>
      </c>
      <c r="F595">
        <v>3676</v>
      </c>
    </row>
    <row r="596" spans="2:6" x14ac:dyDescent="0.25">
      <c r="B596">
        <v>2175</v>
      </c>
      <c r="C596">
        <v>1</v>
      </c>
      <c r="D596">
        <v>591</v>
      </c>
      <c r="E596" t="s">
        <v>705</v>
      </c>
      <c r="F596">
        <v>3100</v>
      </c>
    </row>
    <row r="597" spans="2:6" x14ac:dyDescent="0.25">
      <c r="B597">
        <v>2175</v>
      </c>
      <c r="C597">
        <v>1</v>
      </c>
      <c r="D597">
        <v>592</v>
      </c>
      <c r="E597" t="s">
        <v>706</v>
      </c>
      <c r="F597">
        <v>5777</v>
      </c>
    </row>
    <row r="598" spans="2:6" x14ac:dyDescent="0.25">
      <c r="B598">
        <v>2175</v>
      </c>
      <c r="C598">
        <v>1</v>
      </c>
      <c r="D598">
        <v>593</v>
      </c>
      <c r="E598" t="s">
        <v>707</v>
      </c>
      <c r="F598">
        <v>125</v>
      </c>
    </row>
    <row r="599" spans="2:6" x14ac:dyDescent="0.25">
      <c r="B599">
        <v>2175</v>
      </c>
      <c r="C599">
        <v>1</v>
      </c>
      <c r="D599">
        <v>594</v>
      </c>
      <c r="E599" t="s">
        <v>708</v>
      </c>
      <c r="F599">
        <v>6270</v>
      </c>
    </row>
    <row r="600" spans="2:6" x14ac:dyDescent="0.25">
      <c r="B600">
        <v>2175</v>
      </c>
      <c r="C600">
        <v>1</v>
      </c>
      <c r="D600">
        <v>595</v>
      </c>
      <c r="E600" t="s">
        <v>709</v>
      </c>
      <c r="F600">
        <v>4362</v>
      </c>
    </row>
    <row r="601" spans="2:6" x14ac:dyDescent="0.25">
      <c r="B601">
        <v>2175</v>
      </c>
      <c r="C601">
        <v>1</v>
      </c>
      <c r="D601">
        <v>596</v>
      </c>
      <c r="E601" t="s">
        <v>710</v>
      </c>
      <c r="F601">
        <v>4613</v>
      </c>
    </row>
    <row r="602" spans="2:6" x14ac:dyDescent="0.25">
      <c r="B602">
        <v>2175</v>
      </c>
      <c r="C602">
        <v>1</v>
      </c>
      <c r="D602">
        <v>597</v>
      </c>
      <c r="E602" t="s">
        <v>711</v>
      </c>
      <c r="F602">
        <v>72</v>
      </c>
    </row>
    <row r="603" spans="2:6" x14ac:dyDescent="0.25">
      <c r="B603">
        <v>2175</v>
      </c>
      <c r="C603">
        <v>1</v>
      </c>
      <c r="D603">
        <v>598</v>
      </c>
      <c r="E603" t="s">
        <v>712</v>
      </c>
      <c r="F603">
        <v>44</v>
      </c>
    </row>
    <row r="604" spans="2:6" x14ac:dyDescent="0.25">
      <c r="B604">
        <v>2175</v>
      </c>
      <c r="C604">
        <v>1</v>
      </c>
      <c r="D604">
        <v>599</v>
      </c>
      <c r="E604" t="s">
        <v>713</v>
      </c>
      <c r="F604">
        <v>287</v>
      </c>
    </row>
    <row r="605" spans="2:6" x14ac:dyDescent="0.25">
      <c r="B605">
        <v>2175</v>
      </c>
      <c r="C605">
        <v>1</v>
      </c>
      <c r="D605">
        <v>600</v>
      </c>
      <c r="E605" t="s">
        <v>714</v>
      </c>
      <c r="F605">
        <v>51303</v>
      </c>
    </row>
    <row r="606" spans="2:6" x14ac:dyDescent="0.25">
      <c r="B606">
        <v>2175</v>
      </c>
      <c r="C606">
        <v>1</v>
      </c>
      <c r="D606">
        <v>601</v>
      </c>
      <c r="E606" t="s">
        <v>715</v>
      </c>
      <c r="F606">
        <v>0</v>
      </c>
    </row>
    <row r="607" spans="2:6" x14ac:dyDescent="0.25">
      <c r="B607">
        <v>2175</v>
      </c>
      <c r="C607">
        <v>1</v>
      </c>
      <c r="D607">
        <v>602</v>
      </c>
      <c r="E607" t="s">
        <v>716</v>
      </c>
      <c r="F607">
        <v>0</v>
      </c>
    </row>
    <row r="608" spans="2:6" x14ac:dyDescent="0.25">
      <c r="B608">
        <v>2175</v>
      </c>
      <c r="C608">
        <v>1</v>
      </c>
      <c r="D608">
        <v>603</v>
      </c>
      <c r="E608" t="s">
        <v>717</v>
      </c>
      <c r="F608">
        <v>0</v>
      </c>
    </row>
    <row r="609" spans="2:6" x14ac:dyDescent="0.25">
      <c r="B609">
        <v>2175</v>
      </c>
      <c r="C609">
        <v>1</v>
      </c>
      <c r="D609">
        <v>604</v>
      </c>
      <c r="E609" t="s">
        <v>718</v>
      </c>
      <c r="F609">
        <v>0</v>
      </c>
    </row>
    <row r="610" spans="2:6" x14ac:dyDescent="0.25">
      <c r="B610">
        <v>2175</v>
      </c>
      <c r="C610">
        <v>1</v>
      </c>
      <c r="D610">
        <v>605</v>
      </c>
      <c r="E610" t="s">
        <v>719</v>
      </c>
      <c r="F610">
        <v>0</v>
      </c>
    </row>
    <row r="611" spans="2:6" x14ac:dyDescent="0.25">
      <c r="B611">
        <v>2175</v>
      </c>
      <c r="C611">
        <v>1</v>
      </c>
      <c r="D611">
        <v>606</v>
      </c>
      <c r="E611" t="s">
        <v>720</v>
      </c>
      <c r="F611">
        <v>0</v>
      </c>
    </row>
    <row r="612" spans="2:6" x14ac:dyDescent="0.25">
      <c r="B612">
        <v>2175</v>
      </c>
      <c r="C612">
        <v>1</v>
      </c>
      <c r="D612">
        <v>607</v>
      </c>
      <c r="E612" t="s">
        <v>721</v>
      </c>
      <c r="F612">
        <v>0</v>
      </c>
    </row>
    <row r="613" spans="2:6" x14ac:dyDescent="0.25">
      <c r="B613">
        <v>2175</v>
      </c>
      <c r="C613">
        <v>1</v>
      </c>
      <c r="D613">
        <v>608</v>
      </c>
      <c r="E613" t="s">
        <v>722</v>
      </c>
      <c r="F613">
        <v>0</v>
      </c>
    </row>
    <row r="614" spans="2:6" x14ac:dyDescent="0.25">
      <c r="B614">
        <v>2175</v>
      </c>
      <c r="C614">
        <v>1</v>
      </c>
      <c r="D614">
        <v>609</v>
      </c>
      <c r="E614" t="s">
        <v>723</v>
      </c>
      <c r="F614">
        <v>0</v>
      </c>
    </row>
    <row r="615" spans="2:6" x14ac:dyDescent="0.25">
      <c r="B615">
        <v>2175</v>
      </c>
      <c r="C615">
        <v>1</v>
      </c>
      <c r="D615">
        <v>610</v>
      </c>
      <c r="E615" t="s">
        <v>724</v>
      </c>
      <c r="F615">
        <v>0</v>
      </c>
    </row>
    <row r="616" spans="2:6" x14ac:dyDescent="0.25">
      <c r="B616">
        <v>2175</v>
      </c>
      <c r="C616">
        <v>1</v>
      </c>
      <c r="D616">
        <v>611</v>
      </c>
      <c r="E616" t="s">
        <v>725</v>
      </c>
      <c r="F616">
        <v>0</v>
      </c>
    </row>
    <row r="617" spans="2:6" x14ac:dyDescent="0.25">
      <c r="B617">
        <v>2175</v>
      </c>
      <c r="C617">
        <v>1</v>
      </c>
      <c r="D617">
        <v>612</v>
      </c>
      <c r="E617" t="s">
        <v>726</v>
      </c>
      <c r="F617">
        <v>0</v>
      </c>
    </row>
    <row r="618" spans="2:6" x14ac:dyDescent="0.25">
      <c r="B618">
        <v>2175</v>
      </c>
      <c r="C618">
        <v>1</v>
      </c>
      <c r="D618">
        <v>613</v>
      </c>
      <c r="E618" t="s">
        <v>727</v>
      </c>
      <c r="F618">
        <v>0</v>
      </c>
    </row>
    <row r="619" spans="2:6" x14ac:dyDescent="0.25">
      <c r="B619">
        <v>2175</v>
      </c>
      <c r="C619">
        <v>1</v>
      </c>
      <c r="D619">
        <v>614</v>
      </c>
      <c r="E619" t="s">
        <v>728</v>
      </c>
      <c r="F619">
        <v>0</v>
      </c>
    </row>
    <row r="620" spans="2:6" x14ac:dyDescent="0.25">
      <c r="B620">
        <v>2175</v>
      </c>
      <c r="C620">
        <v>1</v>
      </c>
      <c r="D620">
        <v>615</v>
      </c>
      <c r="E620" t="s">
        <v>729</v>
      </c>
      <c r="F620">
        <v>0</v>
      </c>
    </row>
    <row r="621" spans="2:6" x14ac:dyDescent="0.25">
      <c r="B621">
        <v>2175</v>
      </c>
      <c r="C621">
        <v>1</v>
      </c>
      <c r="D621">
        <v>616</v>
      </c>
      <c r="E621" t="s">
        <v>730</v>
      </c>
      <c r="F621">
        <v>360</v>
      </c>
    </row>
    <row r="622" spans="2:6" x14ac:dyDescent="0.25">
      <c r="B622">
        <v>2175</v>
      </c>
      <c r="C622">
        <v>1</v>
      </c>
      <c r="D622">
        <v>617</v>
      </c>
      <c r="E622" t="s">
        <v>731</v>
      </c>
      <c r="F622">
        <v>76</v>
      </c>
    </row>
    <row r="623" spans="2:6" x14ac:dyDescent="0.25">
      <c r="B623">
        <v>2175</v>
      </c>
      <c r="C623">
        <v>1</v>
      </c>
      <c r="D623">
        <v>618</v>
      </c>
      <c r="E623" t="s">
        <v>732</v>
      </c>
      <c r="F623">
        <v>393</v>
      </c>
    </row>
    <row r="624" spans="2:6" x14ac:dyDescent="0.25">
      <c r="B624">
        <v>2175</v>
      </c>
      <c r="C624">
        <v>1</v>
      </c>
      <c r="D624">
        <v>619</v>
      </c>
      <c r="E624" t="s">
        <v>733</v>
      </c>
      <c r="F624">
        <v>2888</v>
      </c>
    </row>
    <row r="625" spans="2:6" x14ac:dyDescent="0.25">
      <c r="B625">
        <v>2175</v>
      </c>
      <c r="C625">
        <v>1</v>
      </c>
      <c r="D625">
        <v>620</v>
      </c>
      <c r="E625" t="s">
        <v>734</v>
      </c>
      <c r="F625">
        <v>603</v>
      </c>
    </row>
    <row r="626" spans="2:6" x14ac:dyDescent="0.25">
      <c r="B626">
        <v>2175</v>
      </c>
      <c r="C626">
        <v>1</v>
      </c>
      <c r="D626">
        <v>621</v>
      </c>
      <c r="E626" t="s">
        <v>735</v>
      </c>
      <c r="F626">
        <v>981</v>
      </c>
    </row>
    <row r="627" spans="2:6" x14ac:dyDescent="0.25">
      <c r="B627">
        <v>2175</v>
      </c>
      <c r="C627">
        <v>1</v>
      </c>
      <c r="D627">
        <v>622</v>
      </c>
      <c r="E627" t="s">
        <v>736</v>
      </c>
      <c r="F627">
        <v>602</v>
      </c>
    </row>
    <row r="628" spans="2:6" x14ac:dyDescent="0.25">
      <c r="B628">
        <v>2175</v>
      </c>
      <c r="C628">
        <v>1</v>
      </c>
      <c r="D628">
        <v>623</v>
      </c>
      <c r="E628" t="s">
        <v>737</v>
      </c>
      <c r="F628">
        <v>51</v>
      </c>
    </row>
    <row r="629" spans="2:6" x14ac:dyDescent="0.25">
      <c r="B629">
        <v>2175</v>
      </c>
      <c r="C629">
        <v>1</v>
      </c>
      <c r="D629">
        <v>624</v>
      </c>
      <c r="E629" t="s">
        <v>738</v>
      </c>
      <c r="F629">
        <v>675</v>
      </c>
    </row>
    <row r="630" spans="2:6" x14ac:dyDescent="0.25">
      <c r="B630">
        <v>2175</v>
      </c>
      <c r="C630">
        <v>1</v>
      </c>
      <c r="D630">
        <v>625</v>
      </c>
      <c r="E630" t="s">
        <v>739</v>
      </c>
      <c r="F630">
        <v>486</v>
      </c>
    </row>
    <row r="631" spans="2:6" x14ac:dyDescent="0.25">
      <c r="B631">
        <v>2175</v>
      </c>
      <c r="C631">
        <v>1</v>
      </c>
      <c r="D631">
        <v>626</v>
      </c>
      <c r="E631" t="s">
        <v>740</v>
      </c>
      <c r="F631">
        <v>512</v>
      </c>
    </row>
    <row r="632" spans="2:6" x14ac:dyDescent="0.25">
      <c r="B632">
        <v>2175</v>
      </c>
      <c r="C632">
        <v>1</v>
      </c>
      <c r="D632">
        <v>627</v>
      </c>
      <c r="E632" t="s">
        <v>741</v>
      </c>
      <c r="F632">
        <v>25</v>
      </c>
    </row>
    <row r="633" spans="2:6" x14ac:dyDescent="0.25">
      <c r="B633">
        <v>2175</v>
      </c>
      <c r="C633">
        <v>1</v>
      </c>
      <c r="D633">
        <v>628</v>
      </c>
      <c r="E633" t="s">
        <v>742</v>
      </c>
      <c r="F633">
        <v>66</v>
      </c>
    </row>
    <row r="634" spans="2:6" x14ac:dyDescent="0.25">
      <c r="B634">
        <v>2175</v>
      </c>
      <c r="C634">
        <v>1</v>
      </c>
      <c r="D634">
        <v>629</v>
      </c>
      <c r="E634" t="s">
        <v>743</v>
      </c>
      <c r="F634">
        <v>19</v>
      </c>
    </row>
    <row r="635" spans="2:6" x14ac:dyDescent="0.25">
      <c r="B635">
        <v>2175</v>
      </c>
      <c r="C635">
        <v>1</v>
      </c>
      <c r="D635">
        <v>630</v>
      </c>
      <c r="E635" t="s">
        <v>744</v>
      </c>
      <c r="F635">
        <v>7737</v>
      </c>
    </row>
    <row r="636" spans="2:6" x14ac:dyDescent="0.25">
      <c r="B636">
        <v>2175</v>
      </c>
      <c r="C636">
        <v>1</v>
      </c>
      <c r="D636">
        <v>631</v>
      </c>
      <c r="E636" t="s">
        <v>745</v>
      </c>
      <c r="F636">
        <v>13740</v>
      </c>
    </row>
    <row r="637" spans="2:6" x14ac:dyDescent="0.25">
      <c r="B637">
        <v>2175</v>
      </c>
      <c r="C637">
        <v>1</v>
      </c>
      <c r="D637">
        <v>632</v>
      </c>
      <c r="E637" t="s">
        <v>746</v>
      </c>
      <c r="F637">
        <v>4347</v>
      </c>
    </row>
    <row r="638" spans="2:6" x14ac:dyDescent="0.25">
      <c r="B638">
        <v>2175</v>
      </c>
      <c r="C638">
        <v>1</v>
      </c>
      <c r="D638">
        <v>633</v>
      </c>
      <c r="E638" t="s">
        <v>747</v>
      </c>
      <c r="F638">
        <v>12330</v>
      </c>
    </row>
    <row r="639" spans="2:6" x14ac:dyDescent="0.25">
      <c r="B639">
        <v>2175</v>
      </c>
      <c r="C639">
        <v>1</v>
      </c>
      <c r="D639">
        <v>634</v>
      </c>
      <c r="E639" t="s">
        <v>748</v>
      </c>
      <c r="F639">
        <v>37706</v>
      </c>
    </row>
    <row r="640" spans="2:6" x14ac:dyDescent="0.25">
      <c r="B640">
        <v>2175</v>
      </c>
      <c r="C640">
        <v>1</v>
      </c>
      <c r="D640">
        <v>635</v>
      </c>
      <c r="E640" t="s">
        <v>749</v>
      </c>
      <c r="F640">
        <v>10129</v>
      </c>
    </row>
    <row r="641" spans="2:6" x14ac:dyDescent="0.25">
      <c r="B641">
        <v>2175</v>
      </c>
      <c r="C641">
        <v>1</v>
      </c>
      <c r="D641">
        <v>636</v>
      </c>
      <c r="E641" t="s">
        <v>750</v>
      </c>
      <c r="F641">
        <v>16829</v>
      </c>
    </row>
    <row r="642" spans="2:6" x14ac:dyDescent="0.25">
      <c r="B642">
        <v>2175</v>
      </c>
      <c r="C642">
        <v>1</v>
      </c>
      <c r="D642">
        <v>637</v>
      </c>
      <c r="E642" t="s">
        <v>751</v>
      </c>
      <c r="F642">
        <v>16459</v>
      </c>
    </row>
    <row r="643" spans="2:6" x14ac:dyDescent="0.25">
      <c r="B643">
        <v>2175</v>
      </c>
      <c r="C643">
        <v>1</v>
      </c>
      <c r="D643">
        <v>638</v>
      </c>
      <c r="E643" t="s">
        <v>752</v>
      </c>
      <c r="F643">
        <v>817</v>
      </c>
    </row>
    <row r="644" spans="2:6" x14ac:dyDescent="0.25">
      <c r="B644">
        <v>2175</v>
      </c>
      <c r="C644">
        <v>1</v>
      </c>
      <c r="D644">
        <v>639</v>
      </c>
      <c r="E644" t="s">
        <v>753</v>
      </c>
      <c r="F644">
        <v>23427</v>
      </c>
    </row>
    <row r="645" spans="2:6" x14ac:dyDescent="0.25">
      <c r="B645">
        <v>2175</v>
      </c>
      <c r="C645">
        <v>1</v>
      </c>
      <c r="D645">
        <v>640</v>
      </c>
      <c r="E645" t="s">
        <v>754</v>
      </c>
      <c r="F645">
        <v>12566</v>
      </c>
    </row>
    <row r="646" spans="2:6" x14ac:dyDescent="0.25">
      <c r="B646">
        <v>2175</v>
      </c>
      <c r="C646">
        <v>1</v>
      </c>
      <c r="D646">
        <v>641</v>
      </c>
      <c r="E646" t="s">
        <v>755</v>
      </c>
      <c r="F646">
        <v>9901</v>
      </c>
    </row>
    <row r="647" spans="2:6" x14ac:dyDescent="0.25">
      <c r="B647">
        <v>2175</v>
      </c>
      <c r="C647">
        <v>1</v>
      </c>
      <c r="D647">
        <v>642</v>
      </c>
      <c r="E647" t="s">
        <v>756</v>
      </c>
      <c r="F647">
        <v>882</v>
      </c>
    </row>
    <row r="648" spans="2:6" x14ac:dyDescent="0.25">
      <c r="B648">
        <v>2175</v>
      </c>
      <c r="C648">
        <v>1</v>
      </c>
      <c r="D648">
        <v>643</v>
      </c>
      <c r="E648" t="s">
        <v>757</v>
      </c>
      <c r="F648">
        <v>6701</v>
      </c>
    </row>
    <row r="649" spans="2:6" x14ac:dyDescent="0.25">
      <c r="B649">
        <v>2175</v>
      </c>
      <c r="C649">
        <v>1</v>
      </c>
      <c r="D649">
        <v>644</v>
      </c>
      <c r="E649" t="s">
        <v>758</v>
      </c>
      <c r="F649">
        <v>791</v>
      </c>
    </row>
    <row r="650" spans="2:6" x14ac:dyDescent="0.25">
      <c r="B650">
        <v>2175</v>
      </c>
      <c r="C650">
        <v>1</v>
      </c>
      <c r="D650">
        <v>645</v>
      </c>
      <c r="E650" t="s">
        <v>759</v>
      </c>
      <c r="F650">
        <v>166625</v>
      </c>
    </row>
    <row r="651" spans="2:6" x14ac:dyDescent="0.25">
      <c r="B651">
        <v>2175</v>
      </c>
      <c r="C651">
        <v>1</v>
      </c>
      <c r="D651">
        <v>646</v>
      </c>
      <c r="E651" t="s">
        <v>760</v>
      </c>
      <c r="F651">
        <v>96.92</v>
      </c>
    </row>
    <row r="652" spans="2:6" x14ac:dyDescent="0.25">
      <c r="B652">
        <v>2175</v>
      </c>
      <c r="C652">
        <v>1</v>
      </c>
      <c r="D652">
        <v>647</v>
      </c>
      <c r="E652" t="s">
        <v>761</v>
      </c>
      <c r="F652">
        <v>66.73</v>
      </c>
    </row>
    <row r="653" spans="2:6" x14ac:dyDescent="0.25">
      <c r="B653">
        <v>2175</v>
      </c>
      <c r="C653">
        <v>1</v>
      </c>
      <c r="D653">
        <v>648</v>
      </c>
      <c r="E653" t="s">
        <v>762</v>
      </c>
      <c r="F653">
        <v>94.54</v>
      </c>
    </row>
    <row r="654" spans="2:6" x14ac:dyDescent="0.25">
      <c r="B654">
        <v>2175</v>
      </c>
      <c r="C654">
        <v>1</v>
      </c>
      <c r="D654">
        <v>649</v>
      </c>
      <c r="E654" t="s">
        <v>763</v>
      </c>
      <c r="F654">
        <v>35.299999999999997</v>
      </c>
    </row>
    <row r="655" spans="2:6" x14ac:dyDescent="0.25">
      <c r="B655">
        <v>2175</v>
      </c>
      <c r="C655">
        <v>1</v>
      </c>
      <c r="D655">
        <v>650</v>
      </c>
      <c r="E655" t="s">
        <v>764</v>
      </c>
      <c r="F655">
        <v>57.49</v>
      </c>
    </row>
    <row r="656" spans="2:6" x14ac:dyDescent="0.25">
      <c r="B656">
        <v>2175</v>
      </c>
      <c r="C656">
        <v>1</v>
      </c>
      <c r="D656">
        <v>651</v>
      </c>
      <c r="E656" t="s">
        <v>765</v>
      </c>
      <c r="F656">
        <v>75.47</v>
      </c>
    </row>
    <row r="657" spans="2:6" x14ac:dyDescent="0.25">
      <c r="B657">
        <v>2175</v>
      </c>
      <c r="C657">
        <v>1</v>
      </c>
      <c r="D657">
        <v>652</v>
      </c>
      <c r="E657" t="s">
        <v>766</v>
      </c>
      <c r="F657">
        <v>60.97</v>
      </c>
    </row>
    <row r="658" spans="2:6" x14ac:dyDescent="0.25">
      <c r="B658">
        <v>2175</v>
      </c>
      <c r="C658">
        <v>1</v>
      </c>
      <c r="D658">
        <v>653</v>
      </c>
      <c r="E658" t="s">
        <v>767</v>
      </c>
      <c r="F658">
        <v>78.459999999999994</v>
      </c>
    </row>
    <row r="659" spans="2:6" x14ac:dyDescent="0.25">
      <c r="B659">
        <v>2175</v>
      </c>
      <c r="C659">
        <v>1</v>
      </c>
      <c r="D659">
        <v>654</v>
      </c>
      <c r="E659" t="s">
        <v>768</v>
      </c>
      <c r="F659">
        <v>70.3</v>
      </c>
    </row>
    <row r="660" spans="2:6" x14ac:dyDescent="0.25">
      <c r="B660">
        <v>2175</v>
      </c>
      <c r="C660">
        <v>1</v>
      </c>
      <c r="D660">
        <v>655</v>
      </c>
      <c r="E660" t="s">
        <v>769</v>
      </c>
      <c r="F660">
        <v>60.76</v>
      </c>
    </row>
    <row r="661" spans="2:6" x14ac:dyDescent="0.25">
      <c r="B661">
        <v>2175</v>
      </c>
      <c r="C661">
        <v>1</v>
      </c>
      <c r="D661">
        <v>656</v>
      </c>
      <c r="E661" t="s">
        <v>770</v>
      </c>
      <c r="F661">
        <v>47.39</v>
      </c>
    </row>
    <row r="662" spans="2:6" x14ac:dyDescent="0.25">
      <c r="B662">
        <v>2175</v>
      </c>
      <c r="C662">
        <v>1</v>
      </c>
      <c r="D662">
        <v>657</v>
      </c>
      <c r="E662" t="s">
        <v>771</v>
      </c>
      <c r="F662">
        <v>88.99</v>
      </c>
    </row>
    <row r="663" spans="2:6" x14ac:dyDescent="0.25">
      <c r="B663">
        <v>2175</v>
      </c>
      <c r="C663">
        <v>1</v>
      </c>
      <c r="D663">
        <v>658</v>
      </c>
      <c r="E663" t="s">
        <v>772</v>
      </c>
      <c r="F663">
        <v>98.35</v>
      </c>
    </row>
    <row r="664" spans="2:6" x14ac:dyDescent="0.25">
      <c r="B664">
        <v>2175</v>
      </c>
      <c r="C664">
        <v>1</v>
      </c>
      <c r="D664">
        <v>659</v>
      </c>
      <c r="E664" t="s">
        <v>773</v>
      </c>
      <c r="F664">
        <v>60.67</v>
      </c>
    </row>
    <row r="665" spans="2:6" x14ac:dyDescent="0.25">
      <c r="B665">
        <v>2175</v>
      </c>
      <c r="C665">
        <v>1</v>
      </c>
      <c r="D665">
        <v>660</v>
      </c>
      <c r="E665" t="s">
        <v>774</v>
      </c>
      <c r="F665">
        <v>64.3</v>
      </c>
    </row>
    <row r="666" spans="2:6" x14ac:dyDescent="0.25">
      <c r="B666">
        <v>2175</v>
      </c>
      <c r="C666">
        <v>1</v>
      </c>
      <c r="D666">
        <v>661</v>
      </c>
      <c r="E666" t="s">
        <v>775</v>
      </c>
      <c r="F666">
        <v>13284</v>
      </c>
    </row>
    <row r="667" spans="2:6" x14ac:dyDescent="0.25">
      <c r="B667">
        <v>2175</v>
      </c>
      <c r="C667">
        <v>1</v>
      </c>
      <c r="D667">
        <v>662</v>
      </c>
      <c r="E667" t="s">
        <v>776</v>
      </c>
      <c r="F667">
        <v>4267</v>
      </c>
    </row>
    <row r="668" spans="2:6" x14ac:dyDescent="0.25">
      <c r="B668">
        <v>2175</v>
      </c>
      <c r="C668">
        <v>1</v>
      </c>
      <c r="D668">
        <v>663</v>
      </c>
      <c r="E668" t="s">
        <v>777</v>
      </c>
      <c r="F668">
        <v>11933</v>
      </c>
    </row>
    <row r="669" spans="2:6" x14ac:dyDescent="0.25">
      <c r="B669">
        <v>2175</v>
      </c>
      <c r="C669">
        <v>1</v>
      </c>
      <c r="D669">
        <v>664</v>
      </c>
      <c r="E669" t="s">
        <v>778</v>
      </c>
      <c r="F669">
        <v>34718</v>
      </c>
    </row>
    <row r="670" spans="2:6" x14ac:dyDescent="0.25">
      <c r="B670">
        <v>2175</v>
      </c>
      <c r="C670">
        <v>1</v>
      </c>
      <c r="D670">
        <v>665</v>
      </c>
      <c r="E670" t="s">
        <v>779</v>
      </c>
      <c r="F670">
        <v>9471</v>
      </c>
    </row>
    <row r="671" spans="2:6" x14ac:dyDescent="0.25">
      <c r="B671">
        <v>2175</v>
      </c>
      <c r="C671">
        <v>1</v>
      </c>
      <c r="D671">
        <v>666</v>
      </c>
      <c r="E671" t="s">
        <v>780</v>
      </c>
      <c r="F671">
        <v>15631</v>
      </c>
    </row>
    <row r="672" spans="2:6" x14ac:dyDescent="0.25">
      <c r="B672">
        <v>2175</v>
      </c>
      <c r="C672">
        <v>1</v>
      </c>
      <c r="D672">
        <v>667</v>
      </c>
      <c r="E672" t="s">
        <v>781</v>
      </c>
      <c r="F672">
        <v>15742</v>
      </c>
    </row>
    <row r="673" spans="2:6" x14ac:dyDescent="0.25">
      <c r="B673">
        <v>2175</v>
      </c>
      <c r="C673">
        <v>1</v>
      </c>
      <c r="D673">
        <v>668</v>
      </c>
      <c r="E673" t="s">
        <v>782</v>
      </c>
      <c r="F673">
        <v>765</v>
      </c>
    </row>
    <row r="674" spans="2:6" x14ac:dyDescent="0.25">
      <c r="B674">
        <v>2175</v>
      </c>
      <c r="C674">
        <v>1</v>
      </c>
      <c r="D674">
        <v>669</v>
      </c>
      <c r="E674" t="s">
        <v>783</v>
      </c>
      <c r="F674">
        <v>22691</v>
      </c>
    </row>
    <row r="675" spans="2:6" x14ac:dyDescent="0.25">
      <c r="B675">
        <v>2175</v>
      </c>
      <c r="C675">
        <v>1</v>
      </c>
      <c r="D675">
        <v>670</v>
      </c>
      <c r="E675" t="s">
        <v>784</v>
      </c>
      <c r="F675">
        <v>12103</v>
      </c>
    </row>
    <row r="676" spans="2:6" x14ac:dyDescent="0.25">
      <c r="B676">
        <v>2175</v>
      </c>
      <c r="C676">
        <v>1</v>
      </c>
      <c r="D676">
        <v>671</v>
      </c>
      <c r="E676" t="s">
        <v>785</v>
      </c>
      <c r="F676">
        <v>9252</v>
      </c>
    </row>
    <row r="677" spans="2:6" x14ac:dyDescent="0.25">
      <c r="B677">
        <v>2175</v>
      </c>
      <c r="C677">
        <v>1</v>
      </c>
      <c r="D677">
        <v>672</v>
      </c>
      <c r="E677" t="s">
        <v>786</v>
      </c>
      <c r="F677">
        <v>854</v>
      </c>
    </row>
    <row r="678" spans="2:6" x14ac:dyDescent="0.25">
      <c r="B678">
        <v>2175</v>
      </c>
      <c r="C678">
        <v>1</v>
      </c>
      <c r="D678">
        <v>673</v>
      </c>
      <c r="E678" t="s">
        <v>787</v>
      </c>
      <c r="F678">
        <v>6622</v>
      </c>
    </row>
    <row r="679" spans="2:6" x14ac:dyDescent="0.25">
      <c r="B679">
        <v>2175</v>
      </c>
      <c r="C679">
        <v>1</v>
      </c>
      <c r="D679">
        <v>674</v>
      </c>
      <c r="E679" t="s">
        <v>788</v>
      </c>
      <c r="F679">
        <v>762</v>
      </c>
    </row>
    <row r="680" spans="2:6" x14ac:dyDescent="0.25">
      <c r="B680">
        <v>2175</v>
      </c>
      <c r="C680">
        <v>1</v>
      </c>
      <c r="D680">
        <v>675</v>
      </c>
      <c r="E680" t="s">
        <v>789</v>
      </c>
      <c r="F680">
        <v>158095</v>
      </c>
    </row>
    <row r="681" spans="2:6" x14ac:dyDescent="0.25">
      <c r="B681">
        <v>2175</v>
      </c>
      <c r="C681">
        <v>1</v>
      </c>
      <c r="D681">
        <v>676</v>
      </c>
      <c r="E681" t="s">
        <v>790</v>
      </c>
      <c r="F681">
        <v>230</v>
      </c>
    </row>
    <row r="682" spans="2:6" x14ac:dyDescent="0.25">
      <c r="B682">
        <v>2175</v>
      </c>
      <c r="C682">
        <v>1</v>
      </c>
      <c r="D682">
        <v>677</v>
      </c>
      <c r="E682" t="s">
        <v>791</v>
      </c>
      <c r="F682">
        <v>50</v>
      </c>
    </row>
    <row r="683" spans="2:6" x14ac:dyDescent="0.25">
      <c r="B683">
        <v>2175</v>
      </c>
      <c r="C683">
        <v>1</v>
      </c>
      <c r="D683">
        <v>678</v>
      </c>
      <c r="E683" t="s">
        <v>792</v>
      </c>
      <c r="F683">
        <v>128</v>
      </c>
    </row>
    <row r="684" spans="2:6" x14ac:dyDescent="0.25">
      <c r="B684">
        <v>2175</v>
      </c>
      <c r="C684">
        <v>1</v>
      </c>
      <c r="D684">
        <v>679</v>
      </c>
      <c r="E684" t="s">
        <v>793</v>
      </c>
      <c r="F684">
        <v>340</v>
      </c>
    </row>
    <row r="685" spans="2:6" x14ac:dyDescent="0.25">
      <c r="B685">
        <v>2175</v>
      </c>
      <c r="C685">
        <v>1</v>
      </c>
      <c r="D685">
        <v>680</v>
      </c>
      <c r="E685" t="s">
        <v>794</v>
      </c>
      <c r="F685">
        <v>89</v>
      </c>
    </row>
    <row r="686" spans="2:6" x14ac:dyDescent="0.25">
      <c r="B686">
        <v>2175</v>
      </c>
      <c r="C686">
        <v>1</v>
      </c>
      <c r="D686">
        <v>681</v>
      </c>
      <c r="E686" t="s">
        <v>795</v>
      </c>
      <c r="F686">
        <v>167</v>
      </c>
    </row>
    <row r="687" spans="2:6" x14ac:dyDescent="0.25">
      <c r="B687">
        <v>2175</v>
      </c>
      <c r="C687">
        <v>1</v>
      </c>
      <c r="D687">
        <v>682</v>
      </c>
      <c r="E687" t="s">
        <v>796</v>
      </c>
      <c r="F687">
        <v>205</v>
      </c>
    </row>
    <row r="688" spans="2:6" x14ac:dyDescent="0.25">
      <c r="B688">
        <v>2175</v>
      </c>
      <c r="C688">
        <v>1</v>
      </c>
      <c r="D688">
        <v>683</v>
      </c>
      <c r="E688" t="s">
        <v>797</v>
      </c>
      <c r="F688">
        <v>13</v>
      </c>
    </row>
    <row r="689" spans="2:6" x14ac:dyDescent="0.25">
      <c r="B689">
        <v>2175</v>
      </c>
      <c r="C689">
        <v>1</v>
      </c>
      <c r="D689">
        <v>684</v>
      </c>
      <c r="E689" t="s">
        <v>798</v>
      </c>
      <c r="F689">
        <v>193</v>
      </c>
    </row>
    <row r="690" spans="2:6" x14ac:dyDescent="0.25">
      <c r="B690">
        <v>2175</v>
      </c>
      <c r="C690">
        <v>1</v>
      </c>
      <c r="D690">
        <v>685</v>
      </c>
      <c r="E690" t="s">
        <v>799</v>
      </c>
      <c r="F690">
        <v>81</v>
      </c>
    </row>
    <row r="691" spans="2:6" x14ac:dyDescent="0.25">
      <c r="B691">
        <v>2175</v>
      </c>
      <c r="C691">
        <v>1</v>
      </c>
      <c r="D691">
        <v>686</v>
      </c>
      <c r="E691" t="s">
        <v>800</v>
      </c>
      <c r="F691">
        <v>233</v>
      </c>
    </row>
    <row r="692" spans="2:6" x14ac:dyDescent="0.25">
      <c r="B692">
        <v>2175</v>
      </c>
      <c r="C692">
        <v>1</v>
      </c>
      <c r="D692">
        <v>687</v>
      </c>
      <c r="E692" t="s">
        <v>801</v>
      </c>
      <c r="F692">
        <v>10</v>
      </c>
    </row>
    <row r="693" spans="2:6" x14ac:dyDescent="0.25">
      <c r="B693">
        <v>2175</v>
      </c>
      <c r="C693">
        <v>1</v>
      </c>
      <c r="D693">
        <v>688</v>
      </c>
      <c r="E693" t="s">
        <v>802</v>
      </c>
      <c r="F693">
        <v>74</v>
      </c>
    </row>
    <row r="694" spans="2:6" x14ac:dyDescent="0.25">
      <c r="B694">
        <v>2175</v>
      </c>
      <c r="C694">
        <v>1</v>
      </c>
      <c r="D694">
        <v>689</v>
      </c>
      <c r="E694" t="s">
        <v>803</v>
      </c>
      <c r="F694">
        <v>14</v>
      </c>
    </row>
    <row r="695" spans="2:6" x14ac:dyDescent="0.25">
      <c r="B695">
        <v>2175</v>
      </c>
      <c r="C695">
        <v>1</v>
      </c>
      <c r="D695">
        <v>690</v>
      </c>
      <c r="E695" t="s">
        <v>804</v>
      </c>
      <c r="F695">
        <v>1827</v>
      </c>
    </row>
    <row r="696" spans="2:6" x14ac:dyDescent="0.25">
      <c r="B696">
        <v>2175</v>
      </c>
      <c r="C696">
        <v>1</v>
      </c>
      <c r="D696">
        <v>691</v>
      </c>
      <c r="E696" t="s">
        <v>805</v>
      </c>
      <c r="F696">
        <v>1.73</v>
      </c>
    </row>
    <row r="697" spans="2:6" x14ac:dyDescent="0.25">
      <c r="B697">
        <v>2175</v>
      </c>
      <c r="C697">
        <v>1</v>
      </c>
      <c r="D697">
        <v>692</v>
      </c>
      <c r="E697" t="s">
        <v>806</v>
      </c>
      <c r="F697">
        <v>1.17</v>
      </c>
    </row>
    <row r="698" spans="2:6" x14ac:dyDescent="0.25">
      <c r="B698">
        <v>2175</v>
      </c>
      <c r="C698">
        <v>1</v>
      </c>
      <c r="D698">
        <v>693</v>
      </c>
      <c r="E698" t="s">
        <v>807</v>
      </c>
      <c r="F698">
        <v>1.07</v>
      </c>
    </row>
    <row r="699" spans="2:6" x14ac:dyDescent="0.25">
      <c r="B699">
        <v>2175</v>
      </c>
      <c r="C699">
        <v>1</v>
      </c>
      <c r="D699">
        <v>694</v>
      </c>
      <c r="E699" t="s">
        <v>808</v>
      </c>
      <c r="F699">
        <v>0.98</v>
      </c>
    </row>
    <row r="700" spans="2:6" x14ac:dyDescent="0.25">
      <c r="B700">
        <v>2175</v>
      </c>
      <c r="C700">
        <v>1</v>
      </c>
      <c r="D700">
        <v>695</v>
      </c>
      <c r="E700" t="s">
        <v>809</v>
      </c>
      <c r="F700">
        <v>0.94</v>
      </c>
    </row>
    <row r="701" spans="2:6" x14ac:dyDescent="0.25">
      <c r="B701">
        <v>2175</v>
      </c>
      <c r="C701">
        <v>1</v>
      </c>
      <c r="D701">
        <v>696</v>
      </c>
      <c r="E701" t="s">
        <v>810</v>
      </c>
      <c r="F701">
        <v>1.07</v>
      </c>
    </row>
    <row r="702" spans="2:6" x14ac:dyDescent="0.25">
      <c r="B702">
        <v>2175</v>
      </c>
      <c r="C702">
        <v>1</v>
      </c>
      <c r="D702">
        <v>697</v>
      </c>
      <c r="E702" t="s">
        <v>811</v>
      </c>
      <c r="F702">
        <v>1.3</v>
      </c>
    </row>
    <row r="703" spans="2:6" x14ac:dyDescent="0.25">
      <c r="B703">
        <v>2175</v>
      </c>
      <c r="C703">
        <v>1</v>
      </c>
      <c r="D703">
        <v>698</v>
      </c>
      <c r="E703" t="s">
        <v>812</v>
      </c>
      <c r="F703">
        <v>1.7</v>
      </c>
    </row>
    <row r="704" spans="2:6" x14ac:dyDescent="0.25">
      <c r="B704">
        <v>2175</v>
      </c>
      <c r="C704">
        <v>1</v>
      </c>
      <c r="D704">
        <v>699</v>
      </c>
      <c r="E704" t="s">
        <v>813</v>
      </c>
      <c r="F704">
        <v>0.85</v>
      </c>
    </row>
    <row r="705" spans="2:6" x14ac:dyDescent="0.25">
      <c r="B705">
        <v>2175</v>
      </c>
      <c r="C705">
        <v>1</v>
      </c>
      <c r="D705">
        <v>700</v>
      </c>
      <c r="E705" t="s">
        <v>814</v>
      </c>
      <c r="F705">
        <v>0.67</v>
      </c>
    </row>
    <row r="706" spans="2:6" x14ac:dyDescent="0.25">
      <c r="B706">
        <v>2175</v>
      </c>
      <c r="C706">
        <v>1</v>
      </c>
      <c r="D706">
        <v>701</v>
      </c>
      <c r="E706" t="s">
        <v>815</v>
      </c>
      <c r="F706">
        <v>2.52</v>
      </c>
    </row>
    <row r="707" spans="2:6" x14ac:dyDescent="0.25">
      <c r="B707">
        <v>2175</v>
      </c>
      <c r="C707">
        <v>1</v>
      </c>
      <c r="D707">
        <v>702</v>
      </c>
      <c r="E707" t="s">
        <v>816</v>
      </c>
      <c r="F707">
        <v>1.17</v>
      </c>
    </row>
    <row r="708" spans="2:6" x14ac:dyDescent="0.25">
      <c r="B708">
        <v>2175</v>
      </c>
      <c r="C708">
        <v>1</v>
      </c>
      <c r="D708">
        <v>703</v>
      </c>
      <c r="E708" t="s">
        <v>817</v>
      </c>
      <c r="F708">
        <v>1.1200000000000001</v>
      </c>
    </row>
    <row r="709" spans="2:6" x14ac:dyDescent="0.25">
      <c r="B709">
        <v>2175</v>
      </c>
      <c r="C709">
        <v>1</v>
      </c>
      <c r="D709">
        <v>704</v>
      </c>
      <c r="E709" t="s">
        <v>818</v>
      </c>
      <c r="F709">
        <v>1.84</v>
      </c>
    </row>
    <row r="710" spans="2:6" x14ac:dyDescent="0.25">
      <c r="B710">
        <v>2175</v>
      </c>
      <c r="C710">
        <v>1</v>
      </c>
      <c r="D710">
        <v>705</v>
      </c>
      <c r="E710" t="s">
        <v>819</v>
      </c>
      <c r="F710">
        <v>1.1599999999999999</v>
      </c>
    </row>
    <row r="711" spans="2:6" x14ac:dyDescent="0.25">
      <c r="B711">
        <v>2175</v>
      </c>
      <c r="C711">
        <v>1</v>
      </c>
      <c r="D711">
        <v>706</v>
      </c>
      <c r="E711" t="s">
        <v>820</v>
      </c>
      <c r="F711">
        <v>13284</v>
      </c>
    </row>
    <row r="712" spans="2:6" x14ac:dyDescent="0.25">
      <c r="B712">
        <v>2175</v>
      </c>
      <c r="C712">
        <v>1</v>
      </c>
      <c r="D712">
        <v>707</v>
      </c>
      <c r="E712" t="s">
        <v>821</v>
      </c>
      <c r="F712">
        <v>4267</v>
      </c>
    </row>
    <row r="713" spans="2:6" x14ac:dyDescent="0.25">
      <c r="B713">
        <v>2175</v>
      </c>
      <c r="C713">
        <v>1</v>
      </c>
      <c r="D713">
        <v>708</v>
      </c>
      <c r="E713" t="s">
        <v>822</v>
      </c>
      <c r="F713">
        <v>11933</v>
      </c>
    </row>
    <row r="714" spans="2:6" x14ac:dyDescent="0.25">
      <c r="B714">
        <v>2175</v>
      </c>
      <c r="C714">
        <v>1</v>
      </c>
      <c r="D714">
        <v>709</v>
      </c>
      <c r="E714" t="s">
        <v>823</v>
      </c>
      <c r="F714">
        <v>34718</v>
      </c>
    </row>
    <row r="715" spans="2:6" x14ac:dyDescent="0.25">
      <c r="B715">
        <v>2175</v>
      </c>
      <c r="C715">
        <v>1</v>
      </c>
      <c r="D715">
        <v>710</v>
      </c>
      <c r="E715" t="s">
        <v>824</v>
      </c>
      <c r="F715">
        <v>9471</v>
      </c>
    </row>
    <row r="716" spans="2:6" x14ac:dyDescent="0.25">
      <c r="B716">
        <v>2175</v>
      </c>
      <c r="C716">
        <v>1</v>
      </c>
      <c r="D716">
        <v>711</v>
      </c>
      <c r="E716" t="s">
        <v>825</v>
      </c>
      <c r="F716">
        <v>15631</v>
      </c>
    </row>
    <row r="717" spans="2:6" x14ac:dyDescent="0.25">
      <c r="B717">
        <v>2175</v>
      </c>
      <c r="C717">
        <v>1</v>
      </c>
      <c r="D717">
        <v>712</v>
      </c>
      <c r="E717" t="s">
        <v>826</v>
      </c>
      <c r="F717">
        <v>15742</v>
      </c>
    </row>
    <row r="718" spans="2:6" x14ac:dyDescent="0.25">
      <c r="B718">
        <v>2175</v>
      </c>
      <c r="C718">
        <v>1</v>
      </c>
      <c r="D718">
        <v>713</v>
      </c>
      <c r="E718" t="s">
        <v>827</v>
      </c>
      <c r="F718">
        <v>765</v>
      </c>
    </row>
    <row r="719" spans="2:6" x14ac:dyDescent="0.25">
      <c r="B719">
        <v>2175</v>
      </c>
      <c r="C719">
        <v>1</v>
      </c>
      <c r="D719">
        <v>714</v>
      </c>
      <c r="E719" t="s">
        <v>828</v>
      </c>
      <c r="F719">
        <v>22691</v>
      </c>
    </row>
    <row r="720" spans="2:6" x14ac:dyDescent="0.25">
      <c r="B720">
        <v>2175</v>
      </c>
      <c r="C720">
        <v>1</v>
      </c>
      <c r="D720">
        <v>715</v>
      </c>
      <c r="E720" t="s">
        <v>829</v>
      </c>
      <c r="F720">
        <v>12103</v>
      </c>
    </row>
    <row r="721" spans="2:6" x14ac:dyDescent="0.25">
      <c r="B721">
        <v>2175</v>
      </c>
      <c r="C721">
        <v>1</v>
      </c>
      <c r="D721">
        <v>716</v>
      </c>
      <c r="E721" t="s">
        <v>830</v>
      </c>
      <c r="F721">
        <v>9252</v>
      </c>
    </row>
    <row r="722" spans="2:6" x14ac:dyDescent="0.25">
      <c r="B722">
        <v>2175</v>
      </c>
      <c r="C722">
        <v>1</v>
      </c>
      <c r="D722">
        <v>717</v>
      </c>
      <c r="E722" t="s">
        <v>831</v>
      </c>
      <c r="F722">
        <v>854</v>
      </c>
    </row>
    <row r="723" spans="2:6" x14ac:dyDescent="0.25">
      <c r="B723">
        <v>2175</v>
      </c>
      <c r="C723">
        <v>1</v>
      </c>
      <c r="D723">
        <v>718</v>
      </c>
      <c r="E723" t="s">
        <v>832</v>
      </c>
      <c r="F723">
        <v>6622</v>
      </c>
    </row>
    <row r="724" spans="2:6" x14ac:dyDescent="0.25">
      <c r="B724">
        <v>2175</v>
      </c>
      <c r="C724">
        <v>1</v>
      </c>
      <c r="D724">
        <v>719</v>
      </c>
      <c r="E724" t="s">
        <v>833</v>
      </c>
      <c r="F724">
        <v>762</v>
      </c>
    </row>
    <row r="725" spans="2:6" x14ac:dyDescent="0.25">
      <c r="B725">
        <v>2175</v>
      </c>
      <c r="C725">
        <v>1</v>
      </c>
      <c r="D725">
        <v>720</v>
      </c>
      <c r="E725" t="s">
        <v>834</v>
      </c>
      <c r="F725">
        <v>158095</v>
      </c>
    </row>
    <row r="726" spans="2:6" x14ac:dyDescent="0.25">
      <c r="B726">
        <v>2175</v>
      </c>
      <c r="C726">
        <v>1</v>
      </c>
      <c r="D726">
        <v>721</v>
      </c>
      <c r="E726" t="s">
        <v>835</v>
      </c>
      <c r="F726">
        <v>285</v>
      </c>
    </row>
    <row r="727" spans="2:6" x14ac:dyDescent="0.25">
      <c r="B727">
        <v>2175</v>
      </c>
      <c r="C727">
        <v>1</v>
      </c>
      <c r="D727">
        <v>722</v>
      </c>
      <c r="E727" t="s">
        <v>836</v>
      </c>
      <c r="F727">
        <v>55</v>
      </c>
    </row>
    <row r="728" spans="2:6" x14ac:dyDescent="0.25">
      <c r="B728">
        <v>2175</v>
      </c>
      <c r="C728">
        <v>1</v>
      </c>
      <c r="D728">
        <v>723</v>
      </c>
      <c r="E728" t="s">
        <v>837</v>
      </c>
      <c r="F728">
        <v>160</v>
      </c>
    </row>
    <row r="729" spans="2:6" x14ac:dyDescent="0.25">
      <c r="B729">
        <v>2175</v>
      </c>
      <c r="C729">
        <v>1</v>
      </c>
      <c r="D729">
        <v>724</v>
      </c>
      <c r="E729" t="s">
        <v>838</v>
      </c>
      <c r="F729">
        <v>459</v>
      </c>
    </row>
    <row r="730" spans="2:6" x14ac:dyDescent="0.25">
      <c r="B730">
        <v>2175</v>
      </c>
      <c r="C730">
        <v>1</v>
      </c>
      <c r="D730">
        <v>725</v>
      </c>
      <c r="E730" t="s">
        <v>839</v>
      </c>
      <c r="F730">
        <v>110</v>
      </c>
    </row>
    <row r="731" spans="2:6" x14ac:dyDescent="0.25">
      <c r="B731">
        <v>2175</v>
      </c>
      <c r="C731">
        <v>1</v>
      </c>
      <c r="D731">
        <v>726</v>
      </c>
      <c r="E731" t="s">
        <v>840</v>
      </c>
      <c r="F731">
        <v>191</v>
      </c>
    </row>
    <row r="732" spans="2:6" x14ac:dyDescent="0.25">
      <c r="B732">
        <v>2175</v>
      </c>
      <c r="C732">
        <v>1</v>
      </c>
      <c r="D732">
        <v>727</v>
      </c>
      <c r="E732" t="s">
        <v>841</v>
      </c>
      <c r="F732">
        <v>293</v>
      </c>
    </row>
    <row r="733" spans="2:6" x14ac:dyDescent="0.25">
      <c r="B733">
        <v>2175</v>
      </c>
      <c r="C733">
        <v>1</v>
      </c>
      <c r="D733">
        <v>728</v>
      </c>
      <c r="E733" t="s">
        <v>842</v>
      </c>
      <c r="F733">
        <v>16</v>
      </c>
    </row>
    <row r="734" spans="2:6" x14ac:dyDescent="0.25">
      <c r="B734">
        <v>2175</v>
      </c>
      <c r="C734">
        <v>1</v>
      </c>
      <c r="D734">
        <v>729</v>
      </c>
      <c r="E734" t="s">
        <v>843</v>
      </c>
      <c r="F734">
        <v>211</v>
      </c>
    </row>
    <row r="735" spans="2:6" x14ac:dyDescent="0.25">
      <c r="B735">
        <v>2175</v>
      </c>
      <c r="C735">
        <v>1</v>
      </c>
      <c r="D735">
        <v>730</v>
      </c>
      <c r="E735" t="s">
        <v>844</v>
      </c>
      <c r="F735">
        <v>108</v>
      </c>
    </row>
    <row r="736" spans="2:6" x14ac:dyDescent="0.25">
      <c r="B736">
        <v>2175</v>
      </c>
      <c r="C736">
        <v>1</v>
      </c>
      <c r="D736">
        <v>731</v>
      </c>
      <c r="E736" t="s">
        <v>845</v>
      </c>
      <c r="F736">
        <v>273</v>
      </c>
    </row>
    <row r="737" spans="2:6" x14ac:dyDescent="0.25">
      <c r="B737">
        <v>2175</v>
      </c>
      <c r="C737">
        <v>1</v>
      </c>
      <c r="D737">
        <v>732</v>
      </c>
      <c r="E737" t="s">
        <v>846</v>
      </c>
      <c r="F737">
        <v>10</v>
      </c>
    </row>
    <row r="738" spans="2:6" x14ac:dyDescent="0.25">
      <c r="B738">
        <v>2175</v>
      </c>
      <c r="C738">
        <v>1</v>
      </c>
      <c r="D738">
        <v>733</v>
      </c>
      <c r="E738" t="s">
        <v>847</v>
      </c>
      <c r="F738">
        <v>82</v>
      </c>
    </row>
    <row r="739" spans="2:6" x14ac:dyDescent="0.25">
      <c r="B739">
        <v>2175</v>
      </c>
      <c r="C739">
        <v>1</v>
      </c>
      <c r="D739">
        <v>734</v>
      </c>
      <c r="E739" t="s">
        <v>848</v>
      </c>
      <c r="F739">
        <v>18</v>
      </c>
    </row>
    <row r="740" spans="2:6" x14ac:dyDescent="0.25">
      <c r="B740">
        <v>2175</v>
      </c>
      <c r="C740">
        <v>1</v>
      </c>
      <c r="D740">
        <v>735</v>
      </c>
      <c r="E740" t="s">
        <v>849</v>
      </c>
      <c r="F740">
        <v>2271</v>
      </c>
    </row>
    <row r="741" spans="2:6" x14ac:dyDescent="0.25">
      <c r="B741">
        <v>2175</v>
      </c>
      <c r="C741">
        <v>1</v>
      </c>
      <c r="D741">
        <v>736</v>
      </c>
      <c r="E741" t="s">
        <v>850</v>
      </c>
      <c r="F741">
        <v>2.15</v>
      </c>
    </row>
    <row r="742" spans="2:6" x14ac:dyDescent="0.25">
      <c r="B742">
        <v>2175</v>
      </c>
      <c r="C742">
        <v>1</v>
      </c>
      <c r="D742">
        <v>737</v>
      </c>
      <c r="E742" t="s">
        <v>851</v>
      </c>
      <c r="F742">
        <v>1.29</v>
      </c>
    </row>
    <row r="743" spans="2:6" x14ac:dyDescent="0.25">
      <c r="B743">
        <v>2175</v>
      </c>
      <c r="C743">
        <v>1</v>
      </c>
      <c r="D743">
        <v>738</v>
      </c>
      <c r="E743" t="s">
        <v>852</v>
      </c>
      <c r="F743">
        <v>1.34</v>
      </c>
    </row>
    <row r="744" spans="2:6" x14ac:dyDescent="0.25">
      <c r="B744">
        <v>2175</v>
      </c>
      <c r="C744">
        <v>1</v>
      </c>
      <c r="D744">
        <v>739</v>
      </c>
      <c r="E744" t="s">
        <v>853</v>
      </c>
      <c r="F744">
        <v>1.32</v>
      </c>
    </row>
    <row r="745" spans="2:6" x14ac:dyDescent="0.25">
      <c r="B745">
        <v>2175</v>
      </c>
      <c r="C745">
        <v>1</v>
      </c>
      <c r="D745">
        <v>740</v>
      </c>
      <c r="E745" t="s">
        <v>854</v>
      </c>
      <c r="F745">
        <v>1.1599999999999999</v>
      </c>
    </row>
    <row r="746" spans="2:6" x14ac:dyDescent="0.25">
      <c r="B746">
        <v>2175</v>
      </c>
      <c r="C746">
        <v>1</v>
      </c>
      <c r="D746">
        <v>741</v>
      </c>
      <c r="E746" t="s">
        <v>855</v>
      </c>
      <c r="F746">
        <v>1.22</v>
      </c>
    </row>
    <row r="747" spans="2:6" x14ac:dyDescent="0.25">
      <c r="B747">
        <v>2175</v>
      </c>
      <c r="C747">
        <v>1</v>
      </c>
      <c r="D747">
        <v>742</v>
      </c>
      <c r="E747" t="s">
        <v>856</v>
      </c>
      <c r="F747">
        <v>1.86</v>
      </c>
    </row>
    <row r="748" spans="2:6" x14ac:dyDescent="0.25">
      <c r="B748">
        <v>2175</v>
      </c>
      <c r="C748">
        <v>1</v>
      </c>
      <c r="D748">
        <v>743</v>
      </c>
      <c r="E748" t="s">
        <v>857</v>
      </c>
      <c r="F748">
        <v>2.09</v>
      </c>
    </row>
    <row r="749" spans="2:6" x14ac:dyDescent="0.25">
      <c r="B749">
        <v>2175</v>
      </c>
      <c r="C749">
        <v>1</v>
      </c>
      <c r="D749">
        <v>744</v>
      </c>
      <c r="E749" t="s">
        <v>858</v>
      </c>
      <c r="F749">
        <v>0.93</v>
      </c>
    </row>
    <row r="750" spans="2:6" x14ac:dyDescent="0.25">
      <c r="B750">
        <v>2175</v>
      </c>
      <c r="C750">
        <v>1</v>
      </c>
      <c r="D750">
        <v>745</v>
      </c>
      <c r="E750" t="s">
        <v>859</v>
      </c>
      <c r="F750">
        <v>0.89</v>
      </c>
    </row>
    <row r="751" spans="2:6" x14ac:dyDescent="0.25">
      <c r="B751">
        <v>2175</v>
      </c>
      <c r="C751">
        <v>1</v>
      </c>
      <c r="D751">
        <v>746</v>
      </c>
      <c r="E751" t="s">
        <v>860</v>
      </c>
      <c r="F751">
        <v>2.95</v>
      </c>
    </row>
    <row r="752" spans="2:6" x14ac:dyDescent="0.25">
      <c r="B752">
        <v>2175</v>
      </c>
      <c r="C752">
        <v>1</v>
      </c>
      <c r="D752">
        <v>747</v>
      </c>
      <c r="E752" t="s">
        <v>861</v>
      </c>
      <c r="F752">
        <v>1.17</v>
      </c>
    </row>
    <row r="753" spans="2:6" x14ac:dyDescent="0.25">
      <c r="B753">
        <v>2175</v>
      </c>
      <c r="C753">
        <v>1</v>
      </c>
      <c r="D753">
        <v>748</v>
      </c>
      <c r="E753" t="s">
        <v>862</v>
      </c>
      <c r="F753">
        <v>1.24</v>
      </c>
    </row>
    <row r="754" spans="2:6" x14ac:dyDescent="0.25">
      <c r="B754">
        <v>2175</v>
      </c>
      <c r="C754">
        <v>1</v>
      </c>
      <c r="D754">
        <v>749</v>
      </c>
      <c r="E754" t="s">
        <v>863</v>
      </c>
      <c r="F754">
        <v>2.36</v>
      </c>
    </row>
    <row r="755" spans="2:6" x14ac:dyDescent="0.25">
      <c r="B755">
        <v>2175</v>
      </c>
      <c r="C755">
        <v>1</v>
      </c>
      <c r="D755">
        <v>750</v>
      </c>
      <c r="E755" t="s">
        <v>864</v>
      </c>
      <c r="F755">
        <v>1.44</v>
      </c>
    </row>
    <row r="756" spans="2:6" x14ac:dyDescent="0.25">
      <c r="B756">
        <v>2175</v>
      </c>
      <c r="C756">
        <v>1</v>
      </c>
      <c r="D756">
        <v>751</v>
      </c>
      <c r="E756" t="s">
        <v>865</v>
      </c>
      <c r="F756">
        <v>91</v>
      </c>
    </row>
    <row r="757" spans="2:6" x14ac:dyDescent="0.25">
      <c r="B757">
        <v>2175</v>
      </c>
      <c r="C757">
        <v>1</v>
      </c>
      <c r="D757">
        <v>752</v>
      </c>
      <c r="E757" t="s">
        <v>866</v>
      </c>
      <c r="F757">
        <v>19</v>
      </c>
    </row>
    <row r="758" spans="2:6" x14ac:dyDescent="0.25">
      <c r="B758">
        <v>2175</v>
      </c>
      <c r="C758">
        <v>1</v>
      </c>
      <c r="D758">
        <v>753</v>
      </c>
      <c r="E758" t="s">
        <v>867</v>
      </c>
      <c r="F758">
        <v>55</v>
      </c>
    </row>
    <row r="759" spans="2:6" x14ac:dyDescent="0.25">
      <c r="B759">
        <v>2175</v>
      </c>
      <c r="C759">
        <v>1</v>
      </c>
      <c r="D759">
        <v>754</v>
      </c>
      <c r="E759" t="s">
        <v>868</v>
      </c>
      <c r="F759">
        <v>152</v>
      </c>
    </row>
    <row r="760" spans="2:6" x14ac:dyDescent="0.25">
      <c r="B760">
        <v>2175</v>
      </c>
      <c r="C760">
        <v>1</v>
      </c>
      <c r="D760">
        <v>755</v>
      </c>
      <c r="E760" t="s">
        <v>869</v>
      </c>
      <c r="F760">
        <v>26</v>
      </c>
    </row>
    <row r="761" spans="2:6" x14ac:dyDescent="0.25">
      <c r="B761">
        <v>2175</v>
      </c>
      <c r="C761">
        <v>1</v>
      </c>
      <c r="D761">
        <v>756</v>
      </c>
      <c r="E761" t="s">
        <v>870</v>
      </c>
      <c r="F761">
        <v>68</v>
      </c>
    </row>
    <row r="762" spans="2:6" x14ac:dyDescent="0.25">
      <c r="B762">
        <v>2175</v>
      </c>
      <c r="C762">
        <v>1</v>
      </c>
      <c r="D762">
        <v>757</v>
      </c>
      <c r="E762" t="s">
        <v>871</v>
      </c>
      <c r="F762">
        <v>100</v>
      </c>
    </row>
    <row r="763" spans="2:6" x14ac:dyDescent="0.25">
      <c r="B763">
        <v>2175</v>
      </c>
      <c r="C763">
        <v>1</v>
      </c>
      <c r="D763">
        <v>758</v>
      </c>
      <c r="E763" t="s">
        <v>872</v>
      </c>
      <c r="F763">
        <v>6</v>
      </c>
    </row>
    <row r="764" spans="2:6" x14ac:dyDescent="0.25">
      <c r="B764">
        <v>2175</v>
      </c>
      <c r="C764">
        <v>1</v>
      </c>
      <c r="D764">
        <v>759</v>
      </c>
      <c r="E764" t="s">
        <v>873</v>
      </c>
      <c r="F764">
        <v>68</v>
      </c>
    </row>
    <row r="765" spans="2:6" x14ac:dyDescent="0.25">
      <c r="B765">
        <v>2175</v>
      </c>
      <c r="C765">
        <v>1</v>
      </c>
      <c r="D765">
        <v>760</v>
      </c>
      <c r="E765" t="s">
        <v>874</v>
      </c>
      <c r="F765">
        <v>35</v>
      </c>
    </row>
    <row r="766" spans="2:6" x14ac:dyDescent="0.25">
      <c r="B766">
        <v>2175</v>
      </c>
      <c r="C766">
        <v>1</v>
      </c>
      <c r="D766">
        <v>761</v>
      </c>
      <c r="E766" t="s">
        <v>875</v>
      </c>
      <c r="F766">
        <v>73</v>
      </c>
    </row>
    <row r="767" spans="2:6" x14ac:dyDescent="0.25">
      <c r="B767">
        <v>2175</v>
      </c>
      <c r="C767">
        <v>1</v>
      </c>
      <c r="D767">
        <v>762</v>
      </c>
      <c r="E767" t="s">
        <v>876</v>
      </c>
      <c r="F767">
        <v>2</v>
      </c>
    </row>
    <row r="768" spans="2:6" x14ac:dyDescent="0.25">
      <c r="B768">
        <v>2175</v>
      </c>
      <c r="C768">
        <v>1</v>
      </c>
      <c r="D768">
        <v>763</v>
      </c>
      <c r="E768" t="s">
        <v>877</v>
      </c>
      <c r="F768">
        <v>35</v>
      </c>
    </row>
    <row r="769" spans="2:6" x14ac:dyDescent="0.25">
      <c r="B769">
        <v>2175</v>
      </c>
      <c r="C769">
        <v>1</v>
      </c>
      <c r="D769">
        <v>764</v>
      </c>
      <c r="E769" t="s">
        <v>878</v>
      </c>
      <c r="F769">
        <v>7</v>
      </c>
    </row>
    <row r="770" spans="2:6" x14ac:dyDescent="0.25">
      <c r="B770">
        <v>2175</v>
      </c>
      <c r="C770">
        <v>1</v>
      </c>
      <c r="D770">
        <v>765</v>
      </c>
      <c r="E770" t="s">
        <v>879</v>
      </c>
      <c r="F770">
        <v>737</v>
      </c>
    </row>
    <row r="771" spans="2:6" x14ac:dyDescent="0.25">
      <c r="B771">
        <v>2175</v>
      </c>
      <c r="C771">
        <v>1</v>
      </c>
      <c r="D771">
        <v>766</v>
      </c>
      <c r="E771" t="s">
        <v>880</v>
      </c>
      <c r="F771">
        <v>18</v>
      </c>
    </row>
    <row r="772" spans="2:6" x14ac:dyDescent="0.25">
      <c r="B772">
        <v>2175</v>
      </c>
      <c r="C772">
        <v>1</v>
      </c>
      <c r="D772">
        <v>767</v>
      </c>
      <c r="E772" t="s">
        <v>881</v>
      </c>
      <c r="F772">
        <v>10</v>
      </c>
    </row>
    <row r="773" spans="2:6" x14ac:dyDescent="0.25">
      <c r="B773">
        <v>2175</v>
      </c>
      <c r="C773">
        <v>1</v>
      </c>
      <c r="D773">
        <v>768</v>
      </c>
      <c r="E773" t="s">
        <v>882</v>
      </c>
      <c r="F773">
        <v>24</v>
      </c>
    </row>
    <row r="774" spans="2:6" x14ac:dyDescent="0.25">
      <c r="B774">
        <v>2175</v>
      </c>
      <c r="C774">
        <v>1</v>
      </c>
      <c r="D774">
        <v>769</v>
      </c>
      <c r="E774" t="s">
        <v>883</v>
      </c>
      <c r="F774">
        <v>11</v>
      </c>
    </row>
    <row r="775" spans="2:6" x14ac:dyDescent="0.25">
      <c r="B775">
        <v>2175</v>
      </c>
      <c r="C775">
        <v>1</v>
      </c>
      <c r="D775">
        <v>770</v>
      </c>
      <c r="E775" t="s">
        <v>884</v>
      </c>
      <c r="F775">
        <v>9</v>
      </c>
    </row>
    <row r="776" spans="2:6" x14ac:dyDescent="0.25">
      <c r="B776">
        <v>2175</v>
      </c>
      <c r="C776">
        <v>1</v>
      </c>
      <c r="D776">
        <v>771</v>
      </c>
      <c r="E776" t="s">
        <v>885</v>
      </c>
      <c r="F776">
        <v>8</v>
      </c>
    </row>
    <row r="777" spans="2:6" x14ac:dyDescent="0.25">
      <c r="B777">
        <v>2175</v>
      </c>
      <c r="C777">
        <v>1</v>
      </c>
      <c r="D777">
        <v>772</v>
      </c>
      <c r="E777" t="s">
        <v>886</v>
      </c>
      <c r="F777">
        <v>19</v>
      </c>
    </row>
    <row r="778" spans="2:6" x14ac:dyDescent="0.25">
      <c r="B778">
        <v>2175</v>
      </c>
      <c r="C778">
        <v>1</v>
      </c>
      <c r="D778">
        <v>773</v>
      </c>
      <c r="E778" t="s">
        <v>887</v>
      </c>
      <c r="F778">
        <v>3</v>
      </c>
    </row>
    <row r="779" spans="2:6" x14ac:dyDescent="0.25">
      <c r="B779">
        <v>2175</v>
      </c>
      <c r="C779">
        <v>1</v>
      </c>
      <c r="D779">
        <v>774</v>
      </c>
      <c r="E779" t="s">
        <v>888</v>
      </c>
      <c r="F779">
        <v>15</v>
      </c>
    </row>
    <row r="780" spans="2:6" x14ac:dyDescent="0.25">
      <c r="B780">
        <v>2175</v>
      </c>
      <c r="C780">
        <v>1</v>
      </c>
      <c r="D780">
        <v>775</v>
      </c>
      <c r="E780" t="s">
        <v>889</v>
      </c>
      <c r="F780">
        <v>5</v>
      </c>
    </row>
    <row r="781" spans="2:6" x14ac:dyDescent="0.25">
      <c r="B781">
        <v>2175</v>
      </c>
      <c r="C781">
        <v>1</v>
      </c>
      <c r="D781">
        <v>776</v>
      </c>
      <c r="E781" t="s">
        <v>890</v>
      </c>
      <c r="F781">
        <v>1</v>
      </c>
    </row>
    <row r="782" spans="2:6" x14ac:dyDescent="0.25">
      <c r="B782">
        <v>2175</v>
      </c>
      <c r="C782">
        <v>1</v>
      </c>
      <c r="D782">
        <v>777</v>
      </c>
      <c r="E782" t="s">
        <v>891</v>
      </c>
      <c r="F782">
        <v>0</v>
      </c>
    </row>
    <row r="783" spans="2:6" x14ac:dyDescent="0.25">
      <c r="B783">
        <v>2175</v>
      </c>
      <c r="C783">
        <v>1</v>
      </c>
      <c r="D783">
        <v>778</v>
      </c>
      <c r="E783" t="s">
        <v>892</v>
      </c>
      <c r="F783">
        <v>18</v>
      </c>
    </row>
    <row r="784" spans="2:6" x14ac:dyDescent="0.25">
      <c r="B784">
        <v>2175</v>
      </c>
      <c r="C784">
        <v>1</v>
      </c>
      <c r="D784">
        <v>779</v>
      </c>
      <c r="E784" t="s">
        <v>893</v>
      </c>
      <c r="F784">
        <v>3</v>
      </c>
    </row>
    <row r="785" spans="2:6" x14ac:dyDescent="0.25">
      <c r="B785">
        <v>2175</v>
      </c>
      <c r="C785">
        <v>1</v>
      </c>
      <c r="D785">
        <v>780</v>
      </c>
      <c r="E785" t="s">
        <v>894</v>
      </c>
      <c r="F785">
        <v>144</v>
      </c>
    </row>
    <row r="786" spans="2:6" x14ac:dyDescent="0.25">
      <c r="B786">
        <v>2175</v>
      </c>
      <c r="C786">
        <v>1</v>
      </c>
      <c r="D786">
        <v>781</v>
      </c>
      <c r="E786" t="s">
        <v>895</v>
      </c>
      <c r="F786">
        <v>19.78</v>
      </c>
    </row>
    <row r="787" spans="2:6" x14ac:dyDescent="0.25">
      <c r="B787">
        <v>2175</v>
      </c>
      <c r="C787">
        <v>1</v>
      </c>
      <c r="D787">
        <v>782</v>
      </c>
      <c r="E787" t="s">
        <v>896</v>
      </c>
      <c r="F787">
        <v>52.63</v>
      </c>
    </row>
    <row r="788" spans="2:6" x14ac:dyDescent="0.25">
      <c r="B788">
        <v>2175</v>
      </c>
      <c r="C788">
        <v>1</v>
      </c>
      <c r="D788">
        <v>783</v>
      </c>
      <c r="E788" t="s">
        <v>897</v>
      </c>
      <c r="F788">
        <v>43.64</v>
      </c>
    </row>
    <row r="789" spans="2:6" x14ac:dyDescent="0.25">
      <c r="B789">
        <v>2175</v>
      </c>
      <c r="C789">
        <v>1</v>
      </c>
      <c r="D789">
        <v>784</v>
      </c>
      <c r="E789" t="s">
        <v>898</v>
      </c>
      <c r="F789">
        <v>7.24</v>
      </c>
    </row>
    <row r="790" spans="2:6" x14ac:dyDescent="0.25">
      <c r="B790">
        <v>2175</v>
      </c>
      <c r="C790">
        <v>1</v>
      </c>
      <c r="D790">
        <v>785</v>
      </c>
      <c r="E790" t="s">
        <v>899</v>
      </c>
      <c r="F790">
        <v>34.619999999999997</v>
      </c>
    </row>
    <row r="791" spans="2:6" x14ac:dyDescent="0.25">
      <c r="B791">
        <v>2175</v>
      </c>
      <c r="C791">
        <v>1</v>
      </c>
      <c r="D791">
        <v>786</v>
      </c>
      <c r="E791" t="s">
        <v>900</v>
      </c>
      <c r="F791">
        <v>11.76</v>
      </c>
    </row>
    <row r="792" spans="2:6" x14ac:dyDescent="0.25">
      <c r="B792">
        <v>2175</v>
      </c>
      <c r="C792">
        <v>1</v>
      </c>
      <c r="D792">
        <v>787</v>
      </c>
      <c r="E792" t="s">
        <v>901</v>
      </c>
      <c r="F792">
        <v>19</v>
      </c>
    </row>
    <row r="793" spans="2:6" x14ac:dyDescent="0.25">
      <c r="B793">
        <v>2175</v>
      </c>
      <c r="C793">
        <v>1</v>
      </c>
      <c r="D793">
        <v>788</v>
      </c>
      <c r="E793" t="s">
        <v>902</v>
      </c>
      <c r="F793">
        <v>50</v>
      </c>
    </row>
    <row r="794" spans="2:6" x14ac:dyDescent="0.25">
      <c r="B794">
        <v>2175</v>
      </c>
      <c r="C794">
        <v>1</v>
      </c>
      <c r="D794">
        <v>789</v>
      </c>
      <c r="E794" t="s">
        <v>903</v>
      </c>
      <c r="F794">
        <v>22.06</v>
      </c>
    </row>
    <row r="795" spans="2:6" x14ac:dyDescent="0.25">
      <c r="B795">
        <v>2175</v>
      </c>
      <c r="C795">
        <v>1</v>
      </c>
      <c r="D795">
        <v>790</v>
      </c>
      <c r="E795" t="s">
        <v>904</v>
      </c>
      <c r="F795">
        <v>14.29</v>
      </c>
    </row>
    <row r="796" spans="2:6" x14ac:dyDescent="0.25">
      <c r="B796">
        <v>2175</v>
      </c>
      <c r="C796">
        <v>1</v>
      </c>
      <c r="D796">
        <v>791</v>
      </c>
      <c r="E796" t="s">
        <v>905</v>
      </c>
      <c r="F796">
        <v>1.37</v>
      </c>
    </row>
    <row r="797" spans="2:6" x14ac:dyDescent="0.25">
      <c r="B797">
        <v>2175</v>
      </c>
      <c r="C797">
        <v>1</v>
      </c>
      <c r="D797">
        <v>792</v>
      </c>
      <c r="E797" t="s">
        <v>906</v>
      </c>
      <c r="F797">
        <v>0</v>
      </c>
    </row>
    <row r="798" spans="2:6" x14ac:dyDescent="0.25">
      <c r="B798">
        <v>2175</v>
      </c>
      <c r="C798">
        <v>1</v>
      </c>
      <c r="D798">
        <v>793</v>
      </c>
      <c r="E798" t="s">
        <v>907</v>
      </c>
      <c r="F798">
        <v>51.43</v>
      </c>
    </row>
    <row r="799" spans="2:6" x14ac:dyDescent="0.25">
      <c r="B799">
        <v>2175</v>
      </c>
      <c r="C799">
        <v>1</v>
      </c>
      <c r="D799">
        <v>794</v>
      </c>
      <c r="E799" t="s">
        <v>908</v>
      </c>
      <c r="F799">
        <v>42.86</v>
      </c>
    </row>
    <row r="800" spans="2:6" x14ac:dyDescent="0.25">
      <c r="B800">
        <v>2175</v>
      </c>
      <c r="C800">
        <v>1</v>
      </c>
      <c r="D800">
        <v>795</v>
      </c>
      <c r="E800" t="s">
        <v>909</v>
      </c>
      <c r="F800">
        <v>19.54</v>
      </c>
    </row>
    <row r="801" spans="2:6" x14ac:dyDescent="0.25">
      <c r="B801">
        <v>2175</v>
      </c>
      <c r="C801">
        <v>1</v>
      </c>
      <c r="D801">
        <v>796</v>
      </c>
      <c r="E801" t="s">
        <v>910</v>
      </c>
      <c r="F801">
        <v>13284</v>
      </c>
    </row>
    <row r="802" spans="2:6" x14ac:dyDescent="0.25">
      <c r="B802">
        <v>2175</v>
      </c>
      <c r="C802">
        <v>1</v>
      </c>
      <c r="D802">
        <v>797</v>
      </c>
      <c r="E802" t="s">
        <v>911</v>
      </c>
      <c r="F802">
        <v>4267</v>
      </c>
    </row>
    <row r="803" spans="2:6" x14ac:dyDescent="0.25">
      <c r="B803">
        <v>2175</v>
      </c>
      <c r="C803">
        <v>1</v>
      </c>
      <c r="D803">
        <v>798</v>
      </c>
      <c r="E803" t="s">
        <v>912</v>
      </c>
      <c r="F803">
        <v>11933</v>
      </c>
    </row>
    <row r="804" spans="2:6" x14ac:dyDescent="0.25">
      <c r="B804">
        <v>2175</v>
      </c>
      <c r="C804">
        <v>1</v>
      </c>
      <c r="D804">
        <v>799</v>
      </c>
      <c r="E804" t="s">
        <v>913</v>
      </c>
      <c r="F804">
        <v>34718</v>
      </c>
    </row>
    <row r="805" spans="2:6" x14ac:dyDescent="0.25">
      <c r="B805">
        <v>2175</v>
      </c>
      <c r="C805">
        <v>1</v>
      </c>
      <c r="D805">
        <v>800</v>
      </c>
      <c r="E805" t="s">
        <v>914</v>
      </c>
      <c r="F805">
        <v>9471</v>
      </c>
    </row>
    <row r="806" spans="2:6" x14ac:dyDescent="0.25">
      <c r="B806">
        <v>2175</v>
      </c>
      <c r="C806">
        <v>1</v>
      </c>
      <c r="D806">
        <v>801</v>
      </c>
      <c r="E806" t="s">
        <v>915</v>
      </c>
      <c r="F806">
        <v>15631</v>
      </c>
    </row>
    <row r="807" spans="2:6" x14ac:dyDescent="0.25">
      <c r="B807">
        <v>2175</v>
      </c>
      <c r="C807">
        <v>1</v>
      </c>
      <c r="D807">
        <v>802</v>
      </c>
      <c r="E807" t="s">
        <v>916</v>
      </c>
      <c r="F807">
        <v>15742</v>
      </c>
    </row>
    <row r="808" spans="2:6" x14ac:dyDescent="0.25">
      <c r="B808">
        <v>2175</v>
      </c>
      <c r="C808">
        <v>1</v>
      </c>
      <c r="D808">
        <v>803</v>
      </c>
      <c r="E808" t="s">
        <v>917</v>
      </c>
      <c r="F808">
        <v>765</v>
      </c>
    </row>
    <row r="809" spans="2:6" x14ac:dyDescent="0.25">
      <c r="B809">
        <v>2175</v>
      </c>
      <c r="C809">
        <v>1</v>
      </c>
      <c r="D809">
        <v>804</v>
      </c>
      <c r="E809" t="s">
        <v>918</v>
      </c>
      <c r="F809">
        <v>22691</v>
      </c>
    </row>
    <row r="810" spans="2:6" x14ac:dyDescent="0.25">
      <c r="B810">
        <v>2175</v>
      </c>
      <c r="C810">
        <v>1</v>
      </c>
      <c r="D810">
        <v>805</v>
      </c>
      <c r="E810" t="s">
        <v>919</v>
      </c>
      <c r="F810">
        <v>12103</v>
      </c>
    </row>
    <row r="811" spans="2:6" x14ac:dyDescent="0.25">
      <c r="B811">
        <v>2175</v>
      </c>
      <c r="C811">
        <v>1</v>
      </c>
      <c r="D811">
        <v>806</v>
      </c>
      <c r="E811" t="s">
        <v>920</v>
      </c>
      <c r="F811">
        <v>9252</v>
      </c>
    </row>
    <row r="812" spans="2:6" x14ac:dyDescent="0.25">
      <c r="B812">
        <v>2175</v>
      </c>
      <c r="C812">
        <v>1</v>
      </c>
      <c r="D812">
        <v>807</v>
      </c>
      <c r="E812" t="s">
        <v>921</v>
      </c>
      <c r="F812">
        <v>854</v>
      </c>
    </row>
    <row r="813" spans="2:6" x14ac:dyDescent="0.25">
      <c r="B813">
        <v>2175</v>
      </c>
      <c r="C813">
        <v>1</v>
      </c>
      <c r="D813">
        <v>808</v>
      </c>
      <c r="E813" t="s">
        <v>922</v>
      </c>
      <c r="F813">
        <v>6622</v>
      </c>
    </row>
    <row r="814" spans="2:6" x14ac:dyDescent="0.25">
      <c r="B814">
        <v>2175</v>
      </c>
      <c r="C814">
        <v>1</v>
      </c>
      <c r="D814">
        <v>809</v>
      </c>
      <c r="E814" t="s">
        <v>923</v>
      </c>
      <c r="F814">
        <v>762</v>
      </c>
    </row>
    <row r="815" spans="2:6" x14ac:dyDescent="0.25">
      <c r="B815">
        <v>2175</v>
      </c>
      <c r="C815">
        <v>1</v>
      </c>
      <c r="D815">
        <v>810</v>
      </c>
      <c r="E815" t="s">
        <v>924</v>
      </c>
      <c r="F815">
        <v>158095</v>
      </c>
    </row>
    <row r="816" spans="2:6" x14ac:dyDescent="0.25">
      <c r="B816">
        <v>2175</v>
      </c>
      <c r="C816">
        <v>1</v>
      </c>
      <c r="D816">
        <v>811</v>
      </c>
      <c r="E816" t="s">
        <v>925</v>
      </c>
      <c r="F816">
        <v>461</v>
      </c>
    </row>
    <row r="817" spans="2:6" x14ac:dyDescent="0.25">
      <c r="B817">
        <v>2175</v>
      </c>
      <c r="C817">
        <v>1</v>
      </c>
      <c r="D817">
        <v>812</v>
      </c>
      <c r="E817" t="s">
        <v>926</v>
      </c>
      <c r="F817">
        <v>124</v>
      </c>
    </row>
    <row r="818" spans="2:6" x14ac:dyDescent="0.25">
      <c r="B818">
        <v>2175</v>
      </c>
      <c r="C818">
        <v>1</v>
      </c>
      <c r="D818">
        <v>813</v>
      </c>
      <c r="E818" t="s">
        <v>927</v>
      </c>
      <c r="F818">
        <v>375</v>
      </c>
    </row>
    <row r="819" spans="2:6" x14ac:dyDescent="0.25">
      <c r="B819">
        <v>2175</v>
      </c>
      <c r="C819">
        <v>1</v>
      </c>
      <c r="D819">
        <v>814</v>
      </c>
      <c r="E819" t="s">
        <v>928</v>
      </c>
      <c r="F819">
        <v>1549</v>
      </c>
    </row>
    <row r="820" spans="2:6" x14ac:dyDescent="0.25">
      <c r="B820">
        <v>2175</v>
      </c>
      <c r="C820">
        <v>1</v>
      </c>
      <c r="D820">
        <v>815</v>
      </c>
      <c r="E820" t="s">
        <v>929</v>
      </c>
      <c r="F820">
        <v>232</v>
      </c>
    </row>
    <row r="821" spans="2:6" x14ac:dyDescent="0.25">
      <c r="B821">
        <v>2175</v>
      </c>
      <c r="C821">
        <v>1</v>
      </c>
      <c r="D821">
        <v>816</v>
      </c>
      <c r="E821" t="s">
        <v>930</v>
      </c>
      <c r="F821">
        <v>720</v>
      </c>
    </row>
    <row r="822" spans="2:6" x14ac:dyDescent="0.25">
      <c r="B822">
        <v>2175</v>
      </c>
      <c r="C822">
        <v>1</v>
      </c>
      <c r="D822">
        <v>817</v>
      </c>
      <c r="E822" t="s">
        <v>931</v>
      </c>
      <c r="F822">
        <v>904</v>
      </c>
    </row>
    <row r="823" spans="2:6" x14ac:dyDescent="0.25">
      <c r="B823">
        <v>2175</v>
      </c>
      <c r="C823">
        <v>1</v>
      </c>
      <c r="D823">
        <v>818</v>
      </c>
      <c r="E823" t="s">
        <v>932</v>
      </c>
      <c r="F823">
        <v>31</v>
      </c>
    </row>
    <row r="824" spans="2:6" x14ac:dyDescent="0.25">
      <c r="B824">
        <v>2175</v>
      </c>
      <c r="C824">
        <v>1</v>
      </c>
      <c r="D824">
        <v>819</v>
      </c>
      <c r="E824" t="s">
        <v>933</v>
      </c>
      <c r="F824">
        <v>649</v>
      </c>
    </row>
    <row r="825" spans="2:6" x14ac:dyDescent="0.25">
      <c r="B825">
        <v>2175</v>
      </c>
      <c r="C825">
        <v>1</v>
      </c>
      <c r="D825">
        <v>820</v>
      </c>
      <c r="E825" t="s">
        <v>934</v>
      </c>
      <c r="F825">
        <v>389</v>
      </c>
    </row>
    <row r="826" spans="2:6" x14ac:dyDescent="0.25">
      <c r="B826">
        <v>2175</v>
      </c>
      <c r="C826">
        <v>1</v>
      </c>
      <c r="D826">
        <v>821</v>
      </c>
      <c r="E826" t="s">
        <v>935</v>
      </c>
      <c r="F826">
        <v>567</v>
      </c>
    </row>
    <row r="827" spans="2:6" x14ac:dyDescent="0.25">
      <c r="B827">
        <v>2175</v>
      </c>
      <c r="C827">
        <v>1</v>
      </c>
      <c r="D827">
        <v>822</v>
      </c>
      <c r="E827" t="s">
        <v>936</v>
      </c>
      <c r="F827">
        <v>29</v>
      </c>
    </row>
    <row r="828" spans="2:6" x14ac:dyDescent="0.25">
      <c r="B828">
        <v>2175</v>
      </c>
      <c r="C828">
        <v>1</v>
      </c>
      <c r="D828">
        <v>823</v>
      </c>
      <c r="E828" t="s">
        <v>937</v>
      </c>
      <c r="F828">
        <v>142</v>
      </c>
    </row>
    <row r="829" spans="2:6" x14ac:dyDescent="0.25">
      <c r="B829">
        <v>2175</v>
      </c>
      <c r="C829">
        <v>1</v>
      </c>
      <c r="D829">
        <v>824</v>
      </c>
      <c r="E829" t="s">
        <v>938</v>
      </c>
      <c r="F829">
        <v>50</v>
      </c>
    </row>
    <row r="830" spans="2:6" x14ac:dyDescent="0.25">
      <c r="B830">
        <v>2175</v>
      </c>
      <c r="C830">
        <v>1</v>
      </c>
      <c r="D830">
        <v>825</v>
      </c>
      <c r="E830" t="s">
        <v>939</v>
      </c>
      <c r="F830">
        <v>6222</v>
      </c>
    </row>
    <row r="831" spans="2:6" x14ac:dyDescent="0.25">
      <c r="B831">
        <v>2175</v>
      </c>
      <c r="C831">
        <v>1</v>
      </c>
      <c r="D831">
        <v>826</v>
      </c>
      <c r="E831" t="s">
        <v>940</v>
      </c>
      <c r="F831">
        <v>3.47</v>
      </c>
    </row>
    <row r="832" spans="2:6" x14ac:dyDescent="0.25">
      <c r="B832">
        <v>2175</v>
      </c>
      <c r="C832">
        <v>1</v>
      </c>
      <c r="D832">
        <v>827</v>
      </c>
      <c r="E832" t="s">
        <v>941</v>
      </c>
      <c r="F832">
        <v>2.91</v>
      </c>
    </row>
    <row r="833" spans="2:6" x14ac:dyDescent="0.25">
      <c r="B833">
        <v>2175</v>
      </c>
      <c r="C833">
        <v>1</v>
      </c>
      <c r="D833">
        <v>828</v>
      </c>
      <c r="E833" t="s">
        <v>942</v>
      </c>
      <c r="F833">
        <v>3.14</v>
      </c>
    </row>
    <row r="834" spans="2:6" x14ac:dyDescent="0.25">
      <c r="B834">
        <v>2175</v>
      </c>
      <c r="C834">
        <v>1</v>
      </c>
      <c r="D834">
        <v>829</v>
      </c>
      <c r="E834" t="s">
        <v>943</v>
      </c>
      <c r="F834">
        <v>4.46</v>
      </c>
    </row>
    <row r="835" spans="2:6" x14ac:dyDescent="0.25">
      <c r="B835">
        <v>2175</v>
      </c>
      <c r="C835">
        <v>1</v>
      </c>
      <c r="D835">
        <v>830</v>
      </c>
      <c r="E835" t="s">
        <v>944</v>
      </c>
      <c r="F835">
        <v>2.4500000000000002</v>
      </c>
    </row>
    <row r="836" spans="2:6" x14ac:dyDescent="0.25">
      <c r="B836">
        <v>2175</v>
      </c>
      <c r="C836">
        <v>1</v>
      </c>
      <c r="D836">
        <v>831</v>
      </c>
      <c r="E836" t="s">
        <v>945</v>
      </c>
      <c r="F836">
        <v>4.6100000000000003</v>
      </c>
    </row>
    <row r="837" spans="2:6" x14ac:dyDescent="0.25">
      <c r="B837">
        <v>2175</v>
      </c>
      <c r="C837">
        <v>1</v>
      </c>
      <c r="D837">
        <v>832</v>
      </c>
      <c r="E837" t="s">
        <v>946</v>
      </c>
      <c r="F837">
        <v>5.74</v>
      </c>
    </row>
    <row r="838" spans="2:6" x14ac:dyDescent="0.25">
      <c r="B838">
        <v>2175</v>
      </c>
      <c r="C838">
        <v>1</v>
      </c>
      <c r="D838">
        <v>833</v>
      </c>
      <c r="E838" t="s">
        <v>947</v>
      </c>
      <c r="F838">
        <v>4.05</v>
      </c>
    </row>
    <row r="839" spans="2:6" x14ac:dyDescent="0.25">
      <c r="B839">
        <v>2175</v>
      </c>
      <c r="C839">
        <v>1</v>
      </c>
      <c r="D839">
        <v>834</v>
      </c>
      <c r="E839" t="s">
        <v>948</v>
      </c>
      <c r="F839">
        <v>2.86</v>
      </c>
    </row>
    <row r="840" spans="2:6" x14ac:dyDescent="0.25">
      <c r="B840">
        <v>2175</v>
      </c>
      <c r="C840">
        <v>1</v>
      </c>
      <c r="D840">
        <v>835</v>
      </c>
      <c r="E840" t="s">
        <v>949</v>
      </c>
      <c r="F840">
        <v>3.21</v>
      </c>
    </row>
    <row r="841" spans="2:6" x14ac:dyDescent="0.25">
      <c r="B841">
        <v>2175</v>
      </c>
      <c r="C841">
        <v>1</v>
      </c>
      <c r="D841">
        <v>836</v>
      </c>
      <c r="E841" t="s">
        <v>950</v>
      </c>
      <c r="F841">
        <v>6.13</v>
      </c>
    </row>
    <row r="842" spans="2:6" x14ac:dyDescent="0.25">
      <c r="B842">
        <v>2175</v>
      </c>
      <c r="C842">
        <v>1</v>
      </c>
      <c r="D842">
        <v>837</v>
      </c>
      <c r="E842" t="s">
        <v>951</v>
      </c>
      <c r="F842">
        <v>3.4</v>
      </c>
    </row>
    <row r="843" spans="2:6" x14ac:dyDescent="0.25">
      <c r="B843">
        <v>2175</v>
      </c>
      <c r="C843">
        <v>1</v>
      </c>
      <c r="D843">
        <v>838</v>
      </c>
      <c r="E843" t="s">
        <v>952</v>
      </c>
      <c r="F843">
        <v>2.14</v>
      </c>
    </row>
    <row r="844" spans="2:6" x14ac:dyDescent="0.25">
      <c r="B844">
        <v>2175</v>
      </c>
      <c r="C844">
        <v>1</v>
      </c>
      <c r="D844">
        <v>839</v>
      </c>
      <c r="E844" t="s">
        <v>953</v>
      </c>
      <c r="F844">
        <v>6.56</v>
      </c>
    </row>
    <row r="845" spans="2:6" x14ac:dyDescent="0.25">
      <c r="B845">
        <v>2175</v>
      </c>
      <c r="C845">
        <v>1</v>
      </c>
      <c r="D845">
        <v>840</v>
      </c>
      <c r="E845" t="s">
        <v>954</v>
      </c>
      <c r="F845">
        <v>3.94</v>
      </c>
    </row>
    <row r="846" spans="2:6" x14ac:dyDescent="0.25">
      <c r="B846">
        <v>2175</v>
      </c>
      <c r="C846">
        <v>1</v>
      </c>
      <c r="D846">
        <v>841</v>
      </c>
      <c r="E846" t="s">
        <v>955</v>
      </c>
      <c r="F846">
        <v>163</v>
      </c>
    </row>
    <row r="847" spans="2:6" x14ac:dyDescent="0.25">
      <c r="B847">
        <v>2175</v>
      </c>
      <c r="C847">
        <v>1</v>
      </c>
      <c r="D847">
        <v>842</v>
      </c>
      <c r="E847" t="s">
        <v>956</v>
      </c>
      <c r="F847">
        <v>40</v>
      </c>
    </row>
    <row r="848" spans="2:6" x14ac:dyDescent="0.25">
      <c r="B848">
        <v>2175</v>
      </c>
      <c r="C848">
        <v>1</v>
      </c>
      <c r="D848">
        <v>843</v>
      </c>
      <c r="E848" t="s">
        <v>957</v>
      </c>
      <c r="F848">
        <v>132</v>
      </c>
    </row>
    <row r="849" spans="2:6" x14ac:dyDescent="0.25">
      <c r="B849">
        <v>2175</v>
      </c>
      <c r="C849">
        <v>1</v>
      </c>
      <c r="D849">
        <v>844</v>
      </c>
      <c r="E849" t="s">
        <v>958</v>
      </c>
      <c r="F849">
        <v>436</v>
      </c>
    </row>
    <row r="850" spans="2:6" x14ac:dyDescent="0.25">
      <c r="B850">
        <v>2175</v>
      </c>
      <c r="C850">
        <v>1</v>
      </c>
      <c r="D850">
        <v>845</v>
      </c>
      <c r="E850" t="s">
        <v>959</v>
      </c>
      <c r="F850">
        <v>77</v>
      </c>
    </row>
    <row r="851" spans="2:6" x14ac:dyDescent="0.25">
      <c r="B851">
        <v>2175</v>
      </c>
      <c r="C851">
        <v>1</v>
      </c>
      <c r="D851">
        <v>846</v>
      </c>
      <c r="E851" t="s">
        <v>960</v>
      </c>
      <c r="F851">
        <v>228</v>
      </c>
    </row>
    <row r="852" spans="2:6" x14ac:dyDescent="0.25">
      <c r="B852">
        <v>2175</v>
      </c>
      <c r="C852">
        <v>1</v>
      </c>
      <c r="D852">
        <v>847</v>
      </c>
      <c r="E852" t="s">
        <v>961</v>
      </c>
      <c r="F852">
        <v>205</v>
      </c>
    </row>
    <row r="853" spans="2:6" x14ac:dyDescent="0.25">
      <c r="B853">
        <v>2175</v>
      </c>
      <c r="C853">
        <v>1</v>
      </c>
      <c r="D853">
        <v>848</v>
      </c>
      <c r="E853" t="s">
        <v>962</v>
      </c>
      <c r="F853">
        <v>11</v>
      </c>
    </row>
    <row r="854" spans="2:6" x14ac:dyDescent="0.25">
      <c r="B854">
        <v>2175</v>
      </c>
      <c r="C854">
        <v>1</v>
      </c>
      <c r="D854">
        <v>849</v>
      </c>
      <c r="E854" t="s">
        <v>963</v>
      </c>
      <c r="F854">
        <v>227</v>
      </c>
    </row>
    <row r="855" spans="2:6" x14ac:dyDescent="0.25">
      <c r="B855">
        <v>2175</v>
      </c>
      <c r="C855">
        <v>1</v>
      </c>
      <c r="D855">
        <v>850</v>
      </c>
      <c r="E855" t="s">
        <v>964</v>
      </c>
      <c r="F855">
        <v>142</v>
      </c>
    </row>
    <row r="856" spans="2:6" x14ac:dyDescent="0.25">
      <c r="B856">
        <v>2175</v>
      </c>
      <c r="C856">
        <v>1</v>
      </c>
      <c r="D856">
        <v>851</v>
      </c>
      <c r="E856" t="s">
        <v>965</v>
      </c>
      <c r="F856">
        <v>117</v>
      </c>
    </row>
    <row r="857" spans="2:6" x14ac:dyDescent="0.25">
      <c r="B857">
        <v>2175</v>
      </c>
      <c r="C857">
        <v>1</v>
      </c>
      <c r="D857">
        <v>852</v>
      </c>
      <c r="E857" t="s">
        <v>966</v>
      </c>
      <c r="F857">
        <v>8</v>
      </c>
    </row>
    <row r="858" spans="2:6" x14ac:dyDescent="0.25">
      <c r="B858">
        <v>2175</v>
      </c>
      <c r="C858">
        <v>1</v>
      </c>
      <c r="D858">
        <v>853</v>
      </c>
      <c r="E858" t="s">
        <v>967</v>
      </c>
      <c r="F858">
        <v>41</v>
      </c>
    </row>
    <row r="859" spans="2:6" x14ac:dyDescent="0.25">
      <c r="B859">
        <v>2175</v>
      </c>
      <c r="C859">
        <v>1</v>
      </c>
      <c r="D859">
        <v>854</v>
      </c>
      <c r="E859" t="s">
        <v>968</v>
      </c>
      <c r="F859">
        <v>10</v>
      </c>
    </row>
    <row r="860" spans="2:6" x14ac:dyDescent="0.25">
      <c r="B860">
        <v>2175</v>
      </c>
      <c r="C860">
        <v>1</v>
      </c>
      <c r="D860">
        <v>855</v>
      </c>
      <c r="E860" t="s">
        <v>969</v>
      </c>
      <c r="F860">
        <v>1837</v>
      </c>
    </row>
    <row r="861" spans="2:6" x14ac:dyDescent="0.25">
      <c r="B861">
        <v>2175</v>
      </c>
      <c r="C861">
        <v>1</v>
      </c>
      <c r="D861">
        <v>856</v>
      </c>
      <c r="E861" t="s">
        <v>970</v>
      </c>
      <c r="F861">
        <v>123</v>
      </c>
    </row>
    <row r="862" spans="2:6" x14ac:dyDescent="0.25">
      <c r="B862">
        <v>2175</v>
      </c>
      <c r="C862">
        <v>1</v>
      </c>
      <c r="D862">
        <v>857</v>
      </c>
      <c r="E862" t="s">
        <v>971</v>
      </c>
      <c r="F862">
        <v>20</v>
      </c>
    </row>
    <row r="863" spans="2:6" x14ac:dyDescent="0.25">
      <c r="B863">
        <v>2175</v>
      </c>
      <c r="C863">
        <v>1</v>
      </c>
      <c r="D863">
        <v>858</v>
      </c>
      <c r="E863" t="s">
        <v>972</v>
      </c>
      <c r="F863">
        <v>102</v>
      </c>
    </row>
    <row r="864" spans="2:6" x14ac:dyDescent="0.25">
      <c r="B864">
        <v>2175</v>
      </c>
      <c r="C864">
        <v>1</v>
      </c>
      <c r="D864">
        <v>859</v>
      </c>
      <c r="E864" t="s">
        <v>973</v>
      </c>
      <c r="F864">
        <v>275</v>
      </c>
    </row>
    <row r="865" spans="2:6" x14ac:dyDescent="0.25">
      <c r="B865">
        <v>2175</v>
      </c>
      <c r="C865">
        <v>1</v>
      </c>
      <c r="D865">
        <v>860</v>
      </c>
      <c r="E865" t="s">
        <v>974</v>
      </c>
      <c r="F865">
        <v>3</v>
      </c>
    </row>
    <row r="866" spans="2:6" x14ac:dyDescent="0.25">
      <c r="B866">
        <v>2175</v>
      </c>
      <c r="C866">
        <v>1</v>
      </c>
      <c r="D866">
        <v>861</v>
      </c>
      <c r="E866" t="s">
        <v>975</v>
      </c>
      <c r="F866">
        <v>53</v>
      </c>
    </row>
    <row r="867" spans="2:6" x14ac:dyDescent="0.25">
      <c r="B867">
        <v>2175</v>
      </c>
      <c r="C867">
        <v>1</v>
      </c>
      <c r="D867">
        <v>862</v>
      </c>
      <c r="E867" t="s">
        <v>976</v>
      </c>
      <c r="F867">
        <v>60</v>
      </c>
    </row>
    <row r="868" spans="2:6" x14ac:dyDescent="0.25">
      <c r="B868">
        <v>2175</v>
      </c>
      <c r="C868">
        <v>1</v>
      </c>
      <c r="D868">
        <v>863</v>
      </c>
      <c r="E868" t="s">
        <v>977</v>
      </c>
      <c r="F868">
        <v>10</v>
      </c>
    </row>
    <row r="869" spans="2:6" x14ac:dyDescent="0.25">
      <c r="B869">
        <v>2175</v>
      </c>
      <c r="C869">
        <v>1</v>
      </c>
      <c r="D869">
        <v>864</v>
      </c>
      <c r="E869" t="s">
        <v>978</v>
      </c>
      <c r="F869">
        <v>20</v>
      </c>
    </row>
    <row r="870" spans="2:6" x14ac:dyDescent="0.25">
      <c r="B870">
        <v>2175</v>
      </c>
      <c r="C870">
        <v>1</v>
      </c>
      <c r="D870">
        <v>865</v>
      </c>
      <c r="E870" t="s">
        <v>979</v>
      </c>
      <c r="F870">
        <v>0</v>
      </c>
    </row>
    <row r="871" spans="2:6" x14ac:dyDescent="0.25">
      <c r="B871">
        <v>2175</v>
      </c>
      <c r="C871">
        <v>1</v>
      </c>
      <c r="D871">
        <v>866</v>
      </c>
      <c r="E871" t="s">
        <v>980</v>
      </c>
      <c r="F871">
        <v>0</v>
      </c>
    </row>
    <row r="872" spans="2:6" x14ac:dyDescent="0.25">
      <c r="B872">
        <v>2175</v>
      </c>
      <c r="C872">
        <v>1</v>
      </c>
      <c r="D872">
        <v>867</v>
      </c>
      <c r="E872" t="s">
        <v>981</v>
      </c>
      <c r="F872">
        <v>8</v>
      </c>
    </row>
    <row r="873" spans="2:6" x14ac:dyDescent="0.25">
      <c r="B873">
        <v>2175</v>
      </c>
      <c r="C873">
        <v>1</v>
      </c>
      <c r="D873">
        <v>868</v>
      </c>
      <c r="E873" t="s">
        <v>982</v>
      </c>
      <c r="F873">
        <v>18</v>
      </c>
    </row>
    <row r="874" spans="2:6" x14ac:dyDescent="0.25">
      <c r="B874">
        <v>2175</v>
      </c>
      <c r="C874">
        <v>1</v>
      </c>
      <c r="D874">
        <v>869</v>
      </c>
      <c r="E874" t="s">
        <v>983</v>
      </c>
      <c r="F874">
        <v>4</v>
      </c>
    </row>
    <row r="875" spans="2:6" x14ac:dyDescent="0.25">
      <c r="B875">
        <v>2175</v>
      </c>
      <c r="C875">
        <v>1</v>
      </c>
      <c r="D875">
        <v>870</v>
      </c>
      <c r="E875" t="s">
        <v>984</v>
      </c>
      <c r="F875">
        <v>696</v>
      </c>
    </row>
    <row r="876" spans="2:6" x14ac:dyDescent="0.25">
      <c r="B876">
        <v>2175</v>
      </c>
      <c r="C876">
        <v>1</v>
      </c>
      <c r="D876">
        <v>871</v>
      </c>
      <c r="E876" t="s">
        <v>985</v>
      </c>
      <c r="F876">
        <v>203</v>
      </c>
    </row>
    <row r="877" spans="2:6" x14ac:dyDescent="0.25">
      <c r="B877">
        <v>2175</v>
      </c>
      <c r="C877">
        <v>1</v>
      </c>
      <c r="D877">
        <v>872</v>
      </c>
      <c r="E877" t="s">
        <v>986</v>
      </c>
      <c r="F877">
        <v>116</v>
      </c>
    </row>
    <row r="878" spans="2:6" x14ac:dyDescent="0.25">
      <c r="B878">
        <v>2175</v>
      </c>
      <c r="C878">
        <v>1</v>
      </c>
      <c r="D878">
        <v>873</v>
      </c>
      <c r="E878" t="s">
        <v>987</v>
      </c>
      <c r="F878">
        <v>222</v>
      </c>
    </row>
    <row r="879" spans="2:6" x14ac:dyDescent="0.25">
      <c r="B879">
        <v>2175</v>
      </c>
      <c r="C879">
        <v>1</v>
      </c>
      <c r="D879">
        <v>874</v>
      </c>
      <c r="E879" t="s">
        <v>988</v>
      </c>
      <c r="F879">
        <v>200</v>
      </c>
    </row>
    <row r="880" spans="2:6" x14ac:dyDescent="0.25">
      <c r="B880">
        <v>2175</v>
      </c>
      <c r="C880">
        <v>1</v>
      </c>
      <c r="D880">
        <v>875</v>
      </c>
      <c r="E880" t="s">
        <v>989</v>
      </c>
      <c r="F880">
        <v>82</v>
      </c>
    </row>
    <row r="881" spans="2:6" x14ac:dyDescent="0.25">
      <c r="B881">
        <v>2175</v>
      </c>
      <c r="C881">
        <v>1</v>
      </c>
      <c r="D881">
        <v>876</v>
      </c>
      <c r="E881" t="s">
        <v>990</v>
      </c>
      <c r="F881">
        <v>234</v>
      </c>
    </row>
    <row r="882" spans="2:6" x14ac:dyDescent="0.25">
      <c r="B882">
        <v>2175</v>
      </c>
      <c r="C882">
        <v>1</v>
      </c>
      <c r="D882">
        <v>877</v>
      </c>
      <c r="E882" t="s">
        <v>991</v>
      </c>
      <c r="F882">
        <v>243</v>
      </c>
    </row>
    <row r="883" spans="2:6" x14ac:dyDescent="0.25">
      <c r="B883">
        <v>2175</v>
      </c>
      <c r="C883">
        <v>1</v>
      </c>
      <c r="D883">
        <v>878</v>
      </c>
      <c r="E883" t="s">
        <v>992</v>
      </c>
      <c r="F883">
        <v>175</v>
      </c>
    </row>
    <row r="884" spans="2:6" x14ac:dyDescent="0.25">
      <c r="B884">
        <v>2175</v>
      </c>
      <c r="C884">
        <v>1</v>
      </c>
      <c r="D884">
        <v>879</v>
      </c>
      <c r="E884" t="s">
        <v>993</v>
      </c>
      <c r="F884">
        <v>231</v>
      </c>
    </row>
    <row r="885" spans="2:6" x14ac:dyDescent="0.25">
      <c r="B885">
        <v>2175</v>
      </c>
      <c r="C885">
        <v>1</v>
      </c>
      <c r="D885">
        <v>880</v>
      </c>
      <c r="E885" t="s">
        <v>994</v>
      </c>
      <c r="F885">
        <v>0</v>
      </c>
    </row>
    <row r="886" spans="2:6" x14ac:dyDescent="0.25">
      <c r="B886">
        <v>2175</v>
      </c>
      <c r="C886">
        <v>1</v>
      </c>
      <c r="D886">
        <v>881</v>
      </c>
      <c r="E886" t="s">
        <v>995</v>
      </c>
      <c r="F886">
        <v>0</v>
      </c>
    </row>
    <row r="887" spans="2:6" x14ac:dyDescent="0.25">
      <c r="B887">
        <v>2175</v>
      </c>
      <c r="C887">
        <v>1</v>
      </c>
      <c r="D887">
        <v>882</v>
      </c>
      <c r="E887" t="s">
        <v>996</v>
      </c>
      <c r="F887">
        <v>141</v>
      </c>
    </row>
    <row r="888" spans="2:6" x14ac:dyDescent="0.25">
      <c r="B888">
        <v>2175</v>
      </c>
      <c r="C888">
        <v>1</v>
      </c>
      <c r="D888">
        <v>883</v>
      </c>
      <c r="E888" t="s">
        <v>997</v>
      </c>
      <c r="F888">
        <v>202</v>
      </c>
    </row>
    <row r="889" spans="2:6" x14ac:dyDescent="0.25">
      <c r="B889">
        <v>2175</v>
      </c>
      <c r="C889">
        <v>1</v>
      </c>
      <c r="D889">
        <v>884</v>
      </c>
      <c r="E889" t="s">
        <v>998</v>
      </c>
      <c r="F889">
        <v>177</v>
      </c>
    </row>
    <row r="890" spans="2:6" x14ac:dyDescent="0.25">
      <c r="B890">
        <v>2175</v>
      </c>
      <c r="C890">
        <v>1</v>
      </c>
      <c r="D890">
        <v>885</v>
      </c>
      <c r="E890" t="s">
        <v>999</v>
      </c>
      <c r="F890">
        <v>243</v>
      </c>
    </row>
    <row r="891" spans="2:6" x14ac:dyDescent="0.25">
      <c r="B891">
        <v>2175</v>
      </c>
      <c r="C891">
        <v>1</v>
      </c>
      <c r="D891">
        <v>886</v>
      </c>
      <c r="E891" t="s">
        <v>1000</v>
      </c>
      <c r="F891">
        <v>79</v>
      </c>
    </row>
    <row r="892" spans="2:6" x14ac:dyDescent="0.25">
      <c r="B892">
        <v>2175</v>
      </c>
      <c r="C892">
        <v>1</v>
      </c>
      <c r="D892">
        <v>887</v>
      </c>
      <c r="E892" t="s">
        <v>1001</v>
      </c>
      <c r="F892">
        <v>52</v>
      </c>
    </row>
    <row r="893" spans="2:6" x14ac:dyDescent="0.25">
      <c r="B893">
        <v>2175</v>
      </c>
      <c r="C893">
        <v>1</v>
      </c>
      <c r="D893">
        <v>888</v>
      </c>
      <c r="E893" t="s">
        <v>1002</v>
      </c>
      <c r="F893">
        <v>71</v>
      </c>
    </row>
    <row r="894" spans="2:6" x14ac:dyDescent="0.25">
      <c r="B894">
        <v>2175</v>
      </c>
      <c r="C894">
        <v>1</v>
      </c>
      <c r="D894">
        <v>889</v>
      </c>
      <c r="E894" t="s">
        <v>1003</v>
      </c>
      <c r="F894">
        <v>74</v>
      </c>
    </row>
    <row r="895" spans="2:6" x14ac:dyDescent="0.25">
      <c r="B895">
        <v>2175</v>
      </c>
      <c r="C895">
        <v>1</v>
      </c>
      <c r="D895">
        <v>890</v>
      </c>
      <c r="E895" t="s">
        <v>1004</v>
      </c>
      <c r="F895">
        <v>76</v>
      </c>
    </row>
    <row r="896" spans="2:6" x14ac:dyDescent="0.25">
      <c r="B896">
        <v>2175</v>
      </c>
      <c r="C896">
        <v>1</v>
      </c>
      <c r="D896">
        <v>891</v>
      </c>
      <c r="E896" t="s">
        <v>1005</v>
      </c>
      <c r="F896">
        <v>146</v>
      </c>
    </row>
    <row r="897" spans="2:6" x14ac:dyDescent="0.25">
      <c r="B897">
        <v>2175</v>
      </c>
      <c r="C897">
        <v>1</v>
      </c>
      <c r="D897">
        <v>892</v>
      </c>
      <c r="E897" t="s">
        <v>1006</v>
      </c>
      <c r="F897">
        <v>43</v>
      </c>
    </row>
    <row r="898" spans="2:6" x14ac:dyDescent="0.25">
      <c r="B898">
        <v>2175</v>
      </c>
      <c r="C898">
        <v>1</v>
      </c>
      <c r="D898">
        <v>893</v>
      </c>
      <c r="E898" t="s">
        <v>1007</v>
      </c>
      <c r="F898">
        <v>38</v>
      </c>
    </row>
    <row r="899" spans="2:6" x14ac:dyDescent="0.25">
      <c r="B899">
        <v>2175</v>
      </c>
      <c r="C899">
        <v>1</v>
      </c>
      <c r="D899">
        <v>894</v>
      </c>
      <c r="E899" t="s">
        <v>1008</v>
      </c>
      <c r="F899">
        <v>54</v>
      </c>
    </row>
    <row r="900" spans="2:6" x14ac:dyDescent="0.25">
      <c r="B900">
        <v>2175</v>
      </c>
      <c r="C900">
        <v>1</v>
      </c>
      <c r="D900">
        <v>895</v>
      </c>
      <c r="E900" t="s">
        <v>1009</v>
      </c>
      <c r="F900">
        <v>0</v>
      </c>
    </row>
    <row r="901" spans="2:6" x14ac:dyDescent="0.25">
      <c r="B901">
        <v>2175</v>
      </c>
      <c r="C901">
        <v>1</v>
      </c>
      <c r="D901">
        <v>896</v>
      </c>
      <c r="E901" t="s">
        <v>1010</v>
      </c>
      <c r="F901">
        <v>0</v>
      </c>
    </row>
    <row r="902" spans="2:6" x14ac:dyDescent="0.25">
      <c r="B902">
        <v>2175</v>
      </c>
      <c r="C902">
        <v>1</v>
      </c>
      <c r="D902">
        <v>897</v>
      </c>
      <c r="E902" t="s">
        <v>1011</v>
      </c>
      <c r="F902">
        <v>77</v>
      </c>
    </row>
    <row r="903" spans="2:6" x14ac:dyDescent="0.25">
      <c r="B903">
        <v>2175</v>
      </c>
      <c r="C903">
        <v>1</v>
      </c>
      <c r="D903">
        <v>898</v>
      </c>
      <c r="E903" t="s">
        <v>1012</v>
      </c>
      <c r="F903">
        <v>82</v>
      </c>
    </row>
    <row r="904" spans="2:6" x14ac:dyDescent="0.25">
      <c r="B904">
        <v>2175</v>
      </c>
      <c r="C904">
        <v>1</v>
      </c>
      <c r="D904">
        <v>899</v>
      </c>
      <c r="E904" t="s">
        <v>1013</v>
      </c>
      <c r="F904">
        <v>118</v>
      </c>
    </row>
    <row r="905" spans="2:6" x14ac:dyDescent="0.25">
      <c r="B905">
        <v>2175</v>
      </c>
      <c r="C905">
        <v>1</v>
      </c>
      <c r="D905">
        <v>900</v>
      </c>
      <c r="E905" t="s">
        <v>1014</v>
      </c>
      <c r="F905">
        <v>76</v>
      </c>
    </row>
    <row r="906" spans="2:6" x14ac:dyDescent="0.25">
      <c r="B906">
        <v>2175</v>
      </c>
      <c r="C906">
        <v>1</v>
      </c>
      <c r="D906">
        <v>901</v>
      </c>
      <c r="E906" t="s">
        <v>1015</v>
      </c>
      <c r="F906">
        <v>162</v>
      </c>
    </row>
    <row r="907" spans="2:6" x14ac:dyDescent="0.25">
      <c r="B907">
        <v>2175</v>
      </c>
      <c r="C907">
        <v>1</v>
      </c>
      <c r="D907">
        <v>902</v>
      </c>
      <c r="E907" t="s">
        <v>1016</v>
      </c>
      <c r="F907">
        <v>40</v>
      </c>
    </row>
    <row r="908" spans="2:6" x14ac:dyDescent="0.25">
      <c r="B908">
        <v>2175</v>
      </c>
      <c r="C908">
        <v>1</v>
      </c>
      <c r="D908">
        <v>903</v>
      </c>
      <c r="E908" t="s">
        <v>1017</v>
      </c>
      <c r="F908">
        <v>132</v>
      </c>
    </row>
    <row r="909" spans="2:6" x14ac:dyDescent="0.25">
      <c r="B909">
        <v>2175</v>
      </c>
      <c r="C909">
        <v>1</v>
      </c>
      <c r="D909">
        <v>904</v>
      </c>
      <c r="E909" t="s">
        <v>1018</v>
      </c>
      <c r="F909">
        <v>436</v>
      </c>
    </row>
    <row r="910" spans="2:6" x14ac:dyDescent="0.25">
      <c r="B910">
        <v>2175</v>
      </c>
      <c r="C910">
        <v>1</v>
      </c>
      <c r="D910">
        <v>905</v>
      </c>
      <c r="E910" t="s">
        <v>1019</v>
      </c>
      <c r="F910">
        <v>77</v>
      </c>
    </row>
    <row r="911" spans="2:6" x14ac:dyDescent="0.25">
      <c r="B911">
        <v>2175</v>
      </c>
      <c r="C911">
        <v>1</v>
      </c>
      <c r="D911">
        <v>906</v>
      </c>
      <c r="E911" t="s">
        <v>1020</v>
      </c>
      <c r="F911">
        <v>228</v>
      </c>
    </row>
    <row r="912" spans="2:6" x14ac:dyDescent="0.25">
      <c r="B912">
        <v>2175</v>
      </c>
      <c r="C912">
        <v>1</v>
      </c>
      <c r="D912">
        <v>907</v>
      </c>
      <c r="E912" t="s">
        <v>1021</v>
      </c>
      <c r="F912">
        <v>203</v>
      </c>
    </row>
    <row r="913" spans="2:6" x14ac:dyDescent="0.25">
      <c r="B913">
        <v>2175</v>
      </c>
      <c r="C913">
        <v>1</v>
      </c>
      <c r="D913">
        <v>908</v>
      </c>
      <c r="E913" t="s">
        <v>1022</v>
      </c>
      <c r="F913">
        <v>11</v>
      </c>
    </row>
    <row r="914" spans="2:6" x14ac:dyDescent="0.25">
      <c r="B914">
        <v>2175</v>
      </c>
      <c r="C914">
        <v>1</v>
      </c>
      <c r="D914">
        <v>909</v>
      </c>
      <c r="E914" t="s">
        <v>1023</v>
      </c>
      <c r="F914">
        <v>227</v>
      </c>
    </row>
    <row r="915" spans="2:6" x14ac:dyDescent="0.25">
      <c r="B915">
        <v>2175</v>
      </c>
      <c r="C915">
        <v>1</v>
      </c>
      <c r="D915">
        <v>910</v>
      </c>
      <c r="E915" t="s">
        <v>1024</v>
      </c>
      <c r="F915">
        <v>142</v>
      </c>
    </row>
    <row r="916" spans="2:6" x14ac:dyDescent="0.25">
      <c r="B916">
        <v>2175</v>
      </c>
      <c r="C916">
        <v>1</v>
      </c>
      <c r="D916">
        <v>911</v>
      </c>
      <c r="E916" t="s">
        <v>1025</v>
      </c>
      <c r="F916">
        <v>117</v>
      </c>
    </row>
    <row r="917" spans="2:6" x14ac:dyDescent="0.25">
      <c r="B917">
        <v>2175</v>
      </c>
      <c r="C917">
        <v>1</v>
      </c>
      <c r="D917">
        <v>912</v>
      </c>
      <c r="E917" t="s">
        <v>1026</v>
      </c>
      <c r="F917">
        <v>8</v>
      </c>
    </row>
    <row r="918" spans="2:6" x14ac:dyDescent="0.25">
      <c r="B918">
        <v>2175</v>
      </c>
      <c r="C918">
        <v>1</v>
      </c>
      <c r="D918">
        <v>913</v>
      </c>
      <c r="E918" t="s">
        <v>1027</v>
      </c>
      <c r="F918">
        <v>41</v>
      </c>
    </row>
    <row r="919" spans="2:6" x14ac:dyDescent="0.25">
      <c r="B919">
        <v>2175</v>
      </c>
      <c r="C919">
        <v>1</v>
      </c>
      <c r="D919">
        <v>914</v>
      </c>
      <c r="E919" t="s">
        <v>1028</v>
      </c>
      <c r="F919">
        <v>10</v>
      </c>
    </row>
    <row r="920" spans="2:6" x14ac:dyDescent="0.25">
      <c r="B920">
        <v>2175</v>
      </c>
      <c r="C920">
        <v>1</v>
      </c>
      <c r="D920">
        <v>915</v>
      </c>
      <c r="E920" t="s">
        <v>1029</v>
      </c>
      <c r="F920">
        <v>1834</v>
      </c>
    </row>
    <row r="921" spans="2:6" x14ac:dyDescent="0.25">
      <c r="B921">
        <v>2175</v>
      </c>
      <c r="C921">
        <v>1</v>
      </c>
      <c r="D921">
        <v>916</v>
      </c>
      <c r="E921" t="s">
        <v>1030</v>
      </c>
      <c r="F921">
        <v>2</v>
      </c>
    </row>
    <row r="922" spans="2:6" x14ac:dyDescent="0.25">
      <c r="B922">
        <v>2175</v>
      </c>
      <c r="C922">
        <v>1</v>
      </c>
      <c r="D922">
        <v>917</v>
      </c>
      <c r="E922" t="s">
        <v>1031</v>
      </c>
      <c r="F922">
        <v>1</v>
      </c>
    </row>
    <row r="923" spans="2:6" x14ac:dyDescent="0.25">
      <c r="B923">
        <v>2175</v>
      </c>
      <c r="C923">
        <v>1</v>
      </c>
      <c r="D923">
        <v>918</v>
      </c>
      <c r="E923" t="s">
        <v>1032</v>
      </c>
      <c r="F923">
        <v>15</v>
      </c>
    </row>
    <row r="924" spans="2:6" x14ac:dyDescent="0.25">
      <c r="B924">
        <v>2175</v>
      </c>
      <c r="C924">
        <v>1</v>
      </c>
      <c r="D924">
        <v>919</v>
      </c>
      <c r="E924" t="s">
        <v>1033</v>
      </c>
      <c r="F924">
        <v>8</v>
      </c>
    </row>
    <row r="925" spans="2:6" x14ac:dyDescent="0.25">
      <c r="B925">
        <v>2175</v>
      </c>
      <c r="C925">
        <v>1</v>
      </c>
      <c r="D925">
        <v>920</v>
      </c>
      <c r="E925" t="s">
        <v>1034</v>
      </c>
      <c r="F925">
        <v>0</v>
      </c>
    </row>
    <row r="926" spans="2:6" x14ac:dyDescent="0.25">
      <c r="B926">
        <v>2175</v>
      </c>
      <c r="C926">
        <v>1</v>
      </c>
      <c r="D926">
        <v>921</v>
      </c>
      <c r="E926" t="s">
        <v>1035</v>
      </c>
      <c r="F926">
        <v>0</v>
      </c>
    </row>
    <row r="927" spans="2:6" x14ac:dyDescent="0.25">
      <c r="B927">
        <v>2175</v>
      </c>
      <c r="C927">
        <v>1</v>
      </c>
      <c r="D927">
        <v>922</v>
      </c>
      <c r="E927" t="s">
        <v>1036</v>
      </c>
      <c r="F927">
        <v>21</v>
      </c>
    </row>
    <row r="928" spans="2:6" x14ac:dyDescent="0.25">
      <c r="B928">
        <v>2175</v>
      </c>
      <c r="C928">
        <v>1</v>
      </c>
      <c r="D928">
        <v>923</v>
      </c>
      <c r="E928" t="s">
        <v>1037</v>
      </c>
      <c r="F928">
        <v>1</v>
      </c>
    </row>
    <row r="929" spans="2:6" x14ac:dyDescent="0.25">
      <c r="B929">
        <v>2175</v>
      </c>
      <c r="C929">
        <v>1</v>
      </c>
      <c r="D929">
        <v>924</v>
      </c>
      <c r="E929" t="s">
        <v>1038</v>
      </c>
      <c r="F929">
        <v>6</v>
      </c>
    </row>
    <row r="930" spans="2:6" x14ac:dyDescent="0.25">
      <c r="B930">
        <v>2175</v>
      </c>
      <c r="C930">
        <v>1</v>
      </c>
      <c r="D930">
        <v>925</v>
      </c>
      <c r="E930" t="s">
        <v>1039</v>
      </c>
      <c r="F930">
        <v>0</v>
      </c>
    </row>
    <row r="931" spans="2:6" x14ac:dyDescent="0.25">
      <c r="B931">
        <v>2175</v>
      </c>
      <c r="C931">
        <v>1</v>
      </c>
      <c r="D931">
        <v>926</v>
      </c>
      <c r="E931" t="s">
        <v>1040</v>
      </c>
      <c r="F931">
        <v>0</v>
      </c>
    </row>
    <row r="932" spans="2:6" x14ac:dyDescent="0.25">
      <c r="B932">
        <v>2175</v>
      </c>
      <c r="C932">
        <v>1</v>
      </c>
      <c r="D932">
        <v>927</v>
      </c>
      <c r="E932" t="s">
        <v>1041</v>
      </c>
      <c r="F932">
        <v>1</v>
      </c>
    </row>
    <row r="933" spans="2:6" x14ac:dyDescent="0.25">
      <c r="B933">
        <v>2175</v>
      </c>
      <c r="C933">
        <v>1</v>
      </c>
      <c r="D933">
        <v>928</v>
      </c>
      <c r="E933" t="s">
        <v>1042</v>
      </c>
      <c r="F933">
        <v>0</v>
      </c>
    </row>
    <row r="934" spans="2:6" x14ac:dyDescent="0.25">
      <c r="B934">
        <v>2175</v>
      </c>
      <c r="C934">
        <v>1</v>
      </c>
      <c r="D934">
        <v>929</v>
      </c>
      <c r="E934" t="s">
        <v>1043</v>
      </c>
      <c r="F934">
        <v>4</v>
      </c>
    </row>
    <row r="935" spans="2:6" x14ac:dyDescent="0.25">
      <c r="B935">
        <v>2175</v>
      </c>
      <c r="C935">
        <v>1</v>
      </c>
      <c r="D935">
        <v>930</v>
      </c>
      <c r="E935" t="s">
        <v>1044</v>
      </c>
      <c r="F935">
        <v>59</v>
      </c>
    </row>
    <row r="936" spans="2:6" x14ac:dyDescent="0.25">
      <c r="B936">
        <v>2175</v>
      </c>
      <c r="C936">
        <v>1</v>
      </c>
      <c r="D936">
        <v>931</v>
      </c>
      <c r="E936" t="s">
        <v>1045</v>
      </c>
      <c r="F936">
        <v>1.23</v>
      </c>
    </row>
    <row r="937" spans="2:6" x14ac:dyDescent="0.25">
      <c r="B937">
        <v>2175</v>
      </c>
      <c r="C937">
        <v>1</v>
      </c>
      <c r="D937">
        <v>932</v>
      </c>
      <c r="E937" t="s">
        <v>1046</v>
      </c>
      <c r="F937">
        <v>2.5</v>
      </c>
    </row>
    <row r="938" spans="2:6" x14ac:dyDescent="0.25">
      <c r="B938">
        <v>2175</v>
      </c>
      <c r="C938">
        <v>1</v>
      </c>
      <c r="D938">
        <v>933</v>
      </c>
      <c r="E938" t="s">
        <v>1047</v>
      </c>
      <c r="F938">
        <v>11.36</v>
      </c>
    </row>
    <row r="939" spans="2:6" x14ac:dyDescent="0.25">
      <c r="B939">
        <v>2175</v>
      </c>
      <c r="C939">
        <v>1</v>
      </c>
      <c r="D939">
        <v>934</v>
      </c>
      <c r="E939" t="s">
        <v>1048</v>
      </c>
      <c r="F939">
        <v>1.83</v>
      </c>
    </row>
    <row r="940" spans="2:6" x14ac:dyDescent="0.25">
      <c r="B940">
        <v>2175</v>
      </c>
      <c r="C940">
        <v>1</v>
      </c>
      <c r="D940">
        <v>935</v>
      </c>
      <c r="E940" t="s">
        <v>1049</v>
      </c>
      <c r="F940">
        <v>0</v>
      </c>
    </row>
    <row r="941" spans="2:6" x14ac:dyDescent="0.25">
      <c r="B941">
        <v>2175</v>
      </c>
      <c r="C941">
        <v>1</v>
      </c>
      <c r="D941">
        <v>936</v>
      </c>
      <c r="E941" t="s">
        <v>1050</v>
      </c>
      <c r="F941">
        <v>0</v>
      </c>
    </row>
    <row r="942" spans="2:6" x14ac:dyDescent="0.25">
      <c r="B942">
        <v>2175</v>
      </c>
      <c r="C942">
        <v>1</v>
      </c>
      <c r="D942">
        <v>937</v>
      </c>
      <c r="E942" t="s">
        <v>1051</v>
      </c>
      <c r="F942">
        <v>10.34</v>
      </c>
    </row>
    <row r="943" spans="2:6" x14ac:dyDescent="0.25">
      <c r="B943">
        <v>2175</v>
      </c>
      <c r="C943">
        <v>1</v>
      </c>
      <c r="D943">
        <v>938</v>
      </c>
      <c r="E943" t="s">
        <v>1052</v>
      </c>
      <c r="F943">
        <v>9.09</v>
      </c>
    </row>
    <row r="944" spans="2:6" x14ac:dyDescent="0.25">
      <c r="B944">
        <v>2175</v>
      </c>
      <c r="C944">
        <v>1</v>
      </c>
      <c r="D944">
        <v>939</v>
      </c>
      <c r="E944" t="s">
        <v>1053</v>
      </c>
      <c r="F944">
        <v>2.64</v>
      </c>
    </row>
    <row r="945" spans="2:6" x14ac:dyDescent="0.25">
      <c r="B945">
        <v>2175</v>
      </c>
      <c r="C945">
        <v>1</v>
      </c>
      <c r="D945">
        <v>940</v>
      </c>
      <c r="E945" t="s">
        <v>1054</v>
      </c>
      <c r="F945">
        <v>0</v>
      </c>
    </row>
    <row r="946" spans="2:6" x14ac:dyDescent="0.25">
      <c r="B946">
        <v>2175</v>
      </c>
      <c r="C946">
        <v>1</v>
      </c>
      <c r="D946">
        <v>941</v>
      </c>
      <c r="E946" t="s">
        <v>1055</v>
      </c>
      <c r="F946">
        <v>0</v>
      </c>
    </row>
    <row r="947" spans="2:6" x14ac:dyDescent="0.25">
      <c r="B947">
        <v>2175</v>
      </c>
      <c r="C947">
        <v>1</v>
      </c>
      <c r="D947">
        <v>942</v>
      </c>
      <c r="E947" t="s">
        <v>1056</v>
      </c>
      <c r="F947">
        <v>12.5</v>
      </c>
    </row>
    <row r="948" spans="2:6" x14ac:dyDescent="0.25">
      <c r="B948">
        <v>2175</v>
      </c>
      <c r="C948">
        <v>1</v>
      </c>
      <c r="D948">
        <v>943</v>
      </c>
      <c r="E948" t="s">
        <v>1057</v>
      </c>
      <c r="F948">
        <v>0</v>
      </c>
    </row>
    <row r="949" spans="2:6" x14ac:dyDescent="0.25">
      <c r="B949">
        <v>2175</v>
      </c>
      <c r="C949">
        <v>1</v>
      </c>
      <c r="D949">
        <v>944</v>
      </c>
      <c r="E949" t="s">
        <v>1058</v>
      </c>
      <c r="F949">
        <v>40</v>
      </c>
    </row>
    <row r="950" spans="2:6" x14ac:dyDescent="0.25">
      <c r="B950">
        <v>2175</v>
      </c>
      <c r="C950">
        <v>1</v>
      </c>
      <c r="D950">
        <v>945</v>
      </c>
      <c r="E950" t="s">
        <v>1059</v>
      </c>
      <c r="F950">
        <v>3.22</v>
      </c>
    </row>
    <row r="951" spans="2:6" x14ac:dyDescent="0.25">
      <c r="B951">
        <v>2175</v>
      </c>
      <c r="C951">
        <v>1</v>
      </c>
      <c r="D951">
        <v>946</v>
      </c>
      <c r="E951" t="s">
        <v>1060</v>
      </c>
      <c r="F951">
        <v>552</v>
      </c>
    </row>
    <row r="952" spans="2:6" x14ac:dyDescent="0.25">
      <c r="B952">
        <v>2175</v>
      </c>
      <c r="C952">
        <v>1</v>
      </c>
      <c r="D952">
        <v>947</v>
      </c>
      <c r="E952" t="s">
        <v>1061</v>
      </c>
      <c r="F952">
        <v>181</v>
      </c>
    </row>
    <row r="953" spans="2:6" x14ac:dyDescent="0.25">
      <c r="B953">
        <v>2175</v>
      </c>
      <c r="C953">
        <v>1</v>
      </c>
      <c r="D953">
        <v>948</v>
      </c>
      <c r="E953" t="s">
        <v>1062</v>
      </c>
      <c r="F953">
        <v>1110</v>
      </c>
    </row>
    <row r="954" spans="2:6" x14ac:dyDescent="0.25">
      <c r="B954">
        <v>2175</v>
      </c>
      <c r="C954">
        <v>1</v>
      </c>
      <c r="D954">
        <v>949</v>
      </c>
      <c r="E954" t="s">
        <v>1063</v>
      </c>
      <c r="F954">
        <v>4426</v>
      </c>
    </row>
    <row r="955" spans="2:6" x14ac:dyDescent="0.25">
      <c r="B955">
        <v>2175</v>
      </c>
      <c r="C955">
        <v>1</v>
      </c>
      <c r="D955">
        <v>950</v>
      </c>
      <c r="E955" t="s">
        <v>1064</v>
      </c>
      <c r="F955">
        <v>114</v>
      </c>
    </row>
    <row r="956" spans="2:6" x14ac:dyDescent="0.25">
      <c r="B956">
        <v>2175</v>
      </c>
      <c r="C956">
        <v>1</v>
      </c>
      <c r="D956">
        <v>951</v>
      </c>
      <c r="E956" t="s">
        <v>1065</v>
      </c>
      <c r="F956">
        <v>1408</v>
      </c>
    </row>
    <row r="957" spans="2:6" x14ac:dyDescent="0.25">
      <c r="B957">
        <v>2175</v>
      </c>
      <c r="C957">
        <v>1</v>
      </c>
      <c r="D957">
        <v>952</v>
      </c>
      <c r="E957" t="s">
        <v>1066</v>
      </c>
      <c r="F957">
        <v>428</v>
      </c>
    </row>
    <row r="958" spans="2:6" x14ac:dyDescent="0.25">
      <c r="B958">
        <v>2175</v>
      </c>
      <c r="C958">
        <v>1</v>
      </c>
      <c r="D958">
        <v>953</v>
      </c>
      <c r="E958" t="s">
        <v>1067</v>
      </c>
      <c r="F958">
        <v>72</v>
      </c>
    </row>
    <row r="959" spans="2:6" x14ac:dyDescent="0.25">
      <c r="B959">
        <v>2175</v>
      </c>
      <c r="C959">
        <v>1</v>
      </c>
      <c r="D959">
        <v>954</v>
      </c>
      <c r="E959" t="s">
        <v>1068</v>
      </c>
      <c r="F959">
        <v>370</v>
      </c>
    </row>
    <row r="960" spans="2:6" x14ac:dyDescent="0.25">
      <c r="B960">
        <v>2175</v>
      </c>
      <c r="C960">
        <v>1</v>
      </c>
      <c r="D960">
        <v>955</v>
      </c>
      <c r="E960" t="s">
        <v>1069</v>
      </c>
      <c r="F960">
        <v>2</v>
      </c>
    </row>
    <row r="961" spans="2:6" x14ac:dyDescent="0.25">
      <c r="B961">
        <v>2175</v>
      </c>
      <c r="C961">
        <v>1</v>
      </c>
      <c r="D961">
        <v>956</v>
      </c>
      <c r="E961" t="s">
        <v>1070</v>
      </c>
      <c r="F961">
        <v>0</v>
      </c>
    </row>
    <row r="962" spans="2:6" x14ac:dyDescent="0.25">
      <c r="B962">
        <v>2175</v>
      </c>
      <c r="C962">
        <v>1</v>
      </c>
      <c r="D962">
        <v>957</v>
      </c>
      <c r="E962" t="s">
        <v>1071</v>
      </c>
      <c r="F962">
        <v>97</v>
      </c>
    </row>
    <row r="963" spans="2:6" x14ac:dyDescent="0.25">
      <c r="B963">
        <v>2175</v>
      </c>
      <c r="C963">
        <v>1</v>
      </c>
      <c r="D963">
        <v>958</v>
      </c>
      <c r="E963" t="s">
        <v>1072</v>
      </c>
      <c r="F963">
        <v>182</v>
      </c>
    </row>
    <row r="964" spans="2:6" x14ac:dyDescent="0.25">
      <c r="B964">
        <v>2175</v>
      </c>
      <c r="C964">
        <v>1</v>
      </c>
      <c r="D964">
        <v>959</v>
      </c>
      <c r="E964" t="s">
        <v>1073</v>
      </c>
      <c r="F964">
        <v>51</v>
      </c>
    </row>
    <row r="965" spans="2:6" x14ac:dyDescent="0.25">
      <c r="B965">
        <v>2175</v>
      </c>
      <c r="C965">
        <v>1</v>
      </c>
      <c r="D965">
        <v>960</v>
      </c>
      <c r="E965" t="s">
        <v>1074</v>
      </c>
      <c r="F965">
        <v>8993</v>
      </c>
    </row>
    <row r="966" spans="2:6" x14ac:dyDescent="0.25">
      <c r="B966">
        <v>2175</v>
      </c>
      <c r="C966">
        <v>1</v>
      </c>
      <c r="D966">
        <v>961</v>
      </c>
      <c r="E966" t="s">
        <v>1075</v>
      </c>
      <c r="F966">
        <v>23578</v>
      </c>
    </row>
    <row r="967" spans="2:6" x14ac:dyDescent="0.25">
      <c r="B967">
        <v>2175</v>
      </c>
      <c r="C967">
        <v>1</v>
      </c>
      <c r="D967">
        <v>962</v>
      </c>
      <c r="E967" t="s">
        <v>1076</v>
      </c>
      <c r="F967">
        <v>6739</v>
      </c>
    </row>
    <row r="968" spans="2:6" x14ac:dyDescent="0.25">
      <c r="B968">
        <v>2175</v>
      </c>
      <c r="C968">
        <v>1</v>
      </c>
      <c r="D968">
        <v>963</v>
      </c>
      <c r="E968" t="s">
        <v>1077</v>
      </c>
      <c r="F968">
        <v>21238</v>
      </c>
    </row>
    <row r="969" spans="2:6" x14ac:dyDescent="0.25">
      <c r="B969">
        <v>2175</v>
      </c>
      <c r="C969">
        <v>1</v>
      </c>
      <c r="D969">
        <v>964</v>
      </c>
      <c r="E969" t="s">
        <v>1078</v>
      </c>
      <c r="F969">
        <v>63995</v>
      </c>
    </row>
    <row r="970" spans="2:6" x14ac:dyDescent="0.25">
      <c r="B970">
        <v>2175</v>
      </c>
      <c r="C970">
        <v>1</v>
      </c>
      <c r="D970">
        <v>965</v>
      </c>
      <c r="E970" t="s">
        <v>1079</v>
      </c>
      <c r="F970">
        <v>17417</v>
      </c>
    </row>
    <row r="971" spans="2:6" x14ac:dyDescent="0.25">
      <c r="B971">
        <v>2175</v>
      </c>
      <c r="C971">
        <v>1</v>
      </c>
      <c r="D971">
        <v>966</v>
      </c>
      <c r="E971" t="s">
        <v>1080</v>
      </c>
      <c r="F971">
        <v>38148</v>
      </c>
    </row>
    <row r="972" spans="2:6" x14ac:dyDescent="0.25">
      <c r="B972">
        <v>2175</v>
      </c>
      <c r="C972">
        <v>1</v>
      </c>
      <c r="D972">
        <v>967</v>
      </c>
      <c r="E972" t="s">
        <v>1081</v>
      </c>
      <c r="F972">
        <v>28570</v>
      </c>
    </row>
    <row r="973" spans="2:6" x14ac:dyDescent="0.25">
      <c r="B973">
        <v>2175</v>
      </c>
      <c r="C973">
        <v>1</v>
      </c>
      <c r="D973">
        <v>968</v>
      </c>
      <c r="E973" t="s">
        <v>1082</v>
      </c>
      <c r="F973">
        <v>1180</v>
      </c>
    </row>
    <row r="974" spans="2:6" x14ac:dyDescent="0.25">
      <c r="B974">
        <v>2175</v>
      </c>
      <c r="C974">
        <v>1</v>
      </c>
      <c r="D974">
        <v>969</v>
      </c>
      <c r="E974" t="s">
        <v>1083</v>
      </c>
      <c r="F974">
        <v>41336</v>
      </c>
    </row>
    <row r="975" spans="2:6" x14ac:dyDescent="0.25">
      <c r="B975">
        <v>2175</v>
      </c>
      <c r="C975">
        <v>1</v>
      </c>
      <c r="D975">
        <v>970</v>
      </c>
      <c r="E975" t="s">
        <v>1084</v>
      </c>
      <c r="F975">
        <v>23342</v>
      </c>
    </row>
    <row r="976" spans="2:6" x14ac:dyDescent="0.25">
      <c r="B976">
        <v>2175</v>
      </c>
      <c r="C976">
        <v>1</v>
      </c>
      <c r="D976">
        <v>971</v>
      </c>
      <c r="E976" t="s">
        <v>1085</v>
      </c>
      <c r="F976">
        <v>17106</v>
      </c>
    </row>
    <row r="977" spans="2:6" x14ac:dyDescent="0.25">
      <c r="B977">
        <v>2175</v>
      </c>
      <c r="C977">
        <v>1</v>
      </c>
      <c r="D977">
        <v>972</v>
      </c>
      <c r="E977" t="s">
        <v>1086</v>
      </c>
      <c r="F977">
        <v>1449</v>
      </c>
    </row>
    <row r="978" spans="2:6" x14ac:dyDescent="0.25">
      <c r="B978">
        <v>2175</v>
      </c>
      <c r="C978">
        <v>1</v>
      </c>
      <c r="D978">
        <v>973</v>
      </c>
      <c r="E978" t="s">
        <v>1087</v>
      </c>
      <c r="F978">
        <v>9408</v>
      </c>
    </row>
    <row r="979" spans="2:6" x14ac:dyDescent="0.25">
      <c r="B979">
        <v>2175</v>
      </c>
      <c r="C979">
        <v>1</v>
      </c>
      <c r="D979">
        <v>974</v>
      </c>
      <c r="E979" t="s">
        <v>1088</v>
      </c>
      <c r="F979">
        <v>1131</v>
      </c>
    </row>
    <row r="980" spans="2:6" x14ac:dyDescent="0.25">
      <c r="B980">
        <v>2175</v>
      </c>
      <c r="C980">
        <v>1</v>
      </c>
      <c r="D980">
        <v>975</v>
      </c>
      <c r="E980" t="s">
        <v>1089</v>
      </c>
      <c r="F980">
        <v>294637</v>
      </c>
    </row>
    <row r="981" spans="2:6" x14ac:dyDescent="0.25">
      <c r="B981">
        <v>2175</v>
      </c>
      <c r="C981">
        <v>1</v>
      </c>
      <c r="D981">
        <v>976</v>
      </c>
      <c r="E981" t="s">
        <v>1090</v>
      </c>
      <c r="F981">
        <v>2.34</v>
      </c>
    </row>
    <row r="982" spans="2:6" x14ac:dyDescent="0.25">
      <c r="B982">
        <v>2175</v>
      </c>
      <c r="C982">
        <v>1</v>
      </c>
      <c r="D982">
        <v>977</v>
      </c>
      <c r="E982" t="s">
        <v>1091</v>
      </c>
      <c r="F982">
        <v>2.69</v>
      </c>
    </row>
    <row r="983" spans="2:6" x14ac:dyDescent="0.25">
      <c r="B983">
        <v>2175</v>
      </c>
      <c r="C983">
        <v>1</v>
      </c>
      <c r="D983">
        <v>978</v>
      </c>
      <c r="E983" t="s">
        <v>1092</v>
      </c>
      <c r="F983">
        <v>5.23</v>
      </c>
    </row>
    <row r="984" spans="2:6" x14ac:dyDescent="0.25">
      <c r="B984">
        <v>2175</v>
      </c>
      <c r="C984">
        <v>1</v>
      </c>
      <c r="D984">
        <v>979</v>
      </c>
      <c r="E984" t="s">
        <v>1093</v>
      </c>
      <c r="F984">
        <v>6.92</v>
      </c>
    </row>
    <row r="985" spans="2:6" x14ac:dyDescent="0.25">
      <c r="B985">
        <v>2175</v>
      </c>
      <c r="C985">
        <v>1</v>
      </c>
      <c r="D985">
        <v>980</v>
      </c>
      <c r="E985" t="s">
        <v>1094</v>
      </c>
      <c r="F985">
        <v>0.65</v>
      </c>
    </row>
    <row r="986" spans="2:6" x14ac:dyDescent="0.25">
      <c r="B986">
        <v>2175</v>
      </c>
      <c r="C986">
        <v>1</v>
      </c>
      <c r="D986">
        <v>981</v>
      </c>
      <c r="E986" t="s">
        <v>1095</v>
      </c>
      <c r="F986">
        <v>3.69</v>
      </c>
    </row>
    <row r="987" spans="2:6" x14ac:dyDescent="0.25">
      <c r="B987">
        <v>2175</v>
      </c>
      <c r="C987">
        <v>1</v>
      </c>
      <c r="D987">
        <v>982</v>
      </c>
      <c r="E987" t="s">
        <v>1096</v>
      </c>
      <c r="F987">
        <v>1.5</v>
      </c>
    </row>
    <row r="988" spans="2:6" x14ac:dyDescent="0.25">
      <c r="B988">
        <v>2175</v>
      </c>
      <c r="C988">
        <v>1</v>
      </c>
      <c r="D988">
        <v>983</v>
      </c>
      <c r="E988" t="s">
        <v>1097</v>
      </c>
      <c r="F988">
        <v>6.1</v>
      </c>
    </row>
    <row r="989" spans="2:6" x14ac:dyDescent="0.25">
      <c r="B989">
        <v>2175</v>
      </c>
      <c r="C989">
        <v>1</v>
      </c>
      <c r="D989">
        <v>984</v>
      </c>
      <c r="E989" t="s">
        <v>1098</v>
      </c>
      <c r="F989">
        <v>0.9</v>
      </c>
    </row>
    <row r="990" spans="2:6" x14ac:dyDescent="0.25">
      <c r="B990">
        <v>2175</v>
      </c>
      <c r="C990">
        <v>1</v>
      </c>
      <c r="D990">
        <v>985</v>
      </c>
      <c r="E990" t="s">
        <v>1099</v>
      </c>
      <c r="F990">
        <v>0.01</v>
      </c>
    </row>
    <row r="991" spans="2:6" x14ac:dyDescent="0.25">
      <c r="B991">
        <v>2175</v>
      </c>
      <c r="C991">
        <v>1</v>
      </c>
      <c r="D991">
        <v>986</v>
      </c>
      <c r="E991" t="s">
        <v>1100</v>
      </c>
      <c r="F991">
        <v>0</v>
      </c>
    </row>
    <row r="992" spans="2:6" x14ac:dyDescent="0.25">
      <c r="B992">
        <v>2175</v>
      </c>
      <c r="C992">
        <v>1</v>
      </c>
      <c r="D992">
        <v>987</v>
      </c>
      <c r="E992" t="s">
        <v>1101</v>
      </c>
      <c r="F992">
        <v>6.69</v>
      </c>
    </row>
    <row r="993" spans="2:6" x14ac:dyDescent="0.25">
      <c r="B993">
        <v>2175</v>
      </c>
      <c r="C993">
        <v>1</v>
      </c>
      <c r="D993">
        <v>988</v>
      </c>
      <c r="E993" t="s">
        <v>1102</v>
      </c>
      <c r="F993">
        <v>1.93</v>
      </c>
    </row>
    <row r="994" spans="2:6" x14ac:dyDescent="0.25">
      <c r="B994">
        <v>2175</v>
      </c>
      <c r="C994">
        <v>1</v>
      </c>
      <c r="D994">
        <v>989</v>
      </c>
      <c r="E994" t="s">
        <v>1103</v>
      </c>
      <c r="F994">
        <v>4.51</v>
      </c>
    </row>
    <row r="995" spans="2:6" x14ac:dyDescent="0.25">
      <c r="B995">
        <v>2175</v>
      </c>
      <c r="C995">
        <v>1</v>
      </c>
      <c r="D995">
        <v>990</v>
      </c>
      <c r="E995" t="s">
        <v>1104</v>
      </c>
      <c r="F995">
        <v>3.05</v>
      </c>
    </row>
    <row r="996" spans="2:6" x14ac:dyDescent="0.25">
      <c r="B996">
        <v>2175</v>
      </c>
      <c r="C996">
        <v>1</v>
      </c>
      <c r="D996">
        <v>991</v>
      </c>
      <c r="E996" t="s">
        <v>1105</v>
      </c>
      <c r="F996">
        <v>23578</v>
      </c>
    </row>
    <row r="997" spans="2:6" x14ac:dyDescent="0.25">
      <c r="B997">
        <v>2175</v>
      </c>
      <c r="C997">
        <v>1</v>
      </c>
      <c r="D997">
        <v>992</v>
      </c>
      <c r="E997" t="s">
        <v>1106</v>
      </c>
      <c r="F997">
        <v>6739</v>
      </c>
    </row>
    <row r="998" spans="2:6" x14ac:dyDescent="0.25">
      <c r="B998">
        <v>2175</v>
      </c>
      <c r="C998">
        <v>1</v>
      </c>
      <c r="D998">
        <v>993</v>
      </c>
      <c r="E998" t="s">
        <v>1107</v>
      </c>
      <c r="F998">
        <v>21238</v>
      </c>
    </row>
    <row r="999" spans="2:6" x14ac:dyDescent="0.25">
      <c r="B999">
        <v>2175</v>
      </c>
      <c r="C999">
        <v>1</v>
      </c>
      <c r="D999">
        <v>994</v>
      </c>
      <c r="E999" t="s">
        <v>1108</v>
      </c>
      <c r="F999">
        <v>63995</v>
      </c>
    </row>
    <row r="1000" spans="2:6" x14ac:dyDescent="0.25">
      <c r="B1000">
        <v>2175</v>
      </c>
      <c r="C1000">
        <v>1</v>
      </c>
      <c r="D1000">
        <v>995</v>
      </c>
      <c r="E1000" t="s">
        <v>1109</v>
      </c>
      <c r="F1000">
        <v>17417</v>
      </c>
    </row>
    <row r="1001" spans="2:6" x14ac:dyDescent="0.25">
      <c r="B1001">
        <v>2175</v>
      </c>
      <c r="C1001">
        <v>1</v>
      </c>
      <c r="D1001">
        <v>996</v>
      </c>
      <c r="E1001" t="s">
        <v>1110</v>
      </c>
      <c r="F1001">
        <v>38148</v>
      </c>
    </row>
    <row r="1002" spans="2:6" x14ac:dyDescent="0.25">
      <c r="B1002">
        <v>2175</v>
      </c>
      <c r="C1002">
        <v>1</v>
      </c>
      <c r="D1002">
        <v>997</v>
      </c>
      <c r="E1002" t="s">
        <v>1111</v>
      </c>
      <c r="F1002">
        <v>28570</v>
      </c>
    </row>
    <row r="1003" spans="2:6" x14ac:dyDescent="0.25">
      <c r="B1003">
        <v>2175</v>
      </c>
      <c r="C1003">
        <v>1</v>
      </c>
      <c r="D1003">
        <v>998</v>
      </c>
      <c r="E1003" t="s">
        <v>1112</v>
      </c>
      <c r="F1003">
        <v>1180</v>
      </c>
    </row>
    <row r="1004" spans="2:6" x14ac:dyDescent="0.25">
      <c r="B1004">
        <v>2175</v>
      </c>
      <c r="C1004">
        <v>1</v>
      </c>
      <c r="D1004">
        <v>999</v>
      </c>
      <c r="E1004" t="s">
        <v>1113</v>
      </c>
      <c r="F1004">
        <v>41336</v>
      </c>
    </row>
    <row r="1005" spans="2:6" x14ac:dyDescent="0.25">
      <c r="B1005">
        <v>2175</v>
      </c>
      <c r="C1005">
        <v>1</v>
      </c>
      <c r="D1005">
        <v>1000</v>
      </c>
      <c r="E1005" t="s">
        <v>1114</v>
      </c>
      <c r="F1005">
        <v>23342</v>
      </c>
    </row>
    <row r="1006" spans="2:6" x14ac:dyDescent="0.25">
      <c r="B1006">
        <v>2175</v>
      </c>
      <c r="C1006">
        <v>1</v>
      </c>
      <c r="D1006">
        <v>1001</v>
      </c>
      <c r="E1006" t="s">
        <v>1115</v>
      </c>
      <c r="F1006">
        <v>17106</v>
      </c>
    </row>
    <row r="1007" spans="2:6" x14ac:dyDescent="0.25">
      <c r="B1007">
        <v>2175</v>
      </c>
      <c r="C1007">
        <v>1</v>
      </c>
      <c r="D1007">
        <v>1002</v>
      </c>
      <c r="E1007" t="s">
        <v>1116</v>
      </c>
      <c r="F1007">
        <v>1449</v>
      </c>
    </row>
    <row r="1008" spans="2:6" x14ac:dyDescent="0.25">
      <c r="B1008">
        <v>2175</v>
      </c>
      <c r="C1008">
        <v>1</v>
      </c>
      <c r="D1008">
        <v>1003</v>
      </c>
      <c r="E1008" t="s">
        <v>1117</v>
      </c>
      <c r="F1008">
        <v>9408</v>
      </c>
    </row>
    <row r="1009" spans="2:6" x14ac:dyDescent="0.25">
      <c r="B1009">
        <v>2175</v>
      </c>
      <c r="C1009">
        <v>1</v>
      </c>
      <c r="D1009">
        <v>1004</v>
      </c>
      <c r="E1009" t="s">
        <v>1118</v>
      </c>
      <c r="F1009">
        <v>1131</v>
      </c>
    </row>
    <row r="1010" spans="2:6" x14ac:dyDescent="0.25">
      <c r="B1010">
        <v>2175</v>
      </c>
      <c r="C1010">
        <v>1</v>
      </c>
      <c r="D1010">
        <v>1005</v>
      </c>
      <c r="E1010" t="s">
        <v>1119</v>
      </c>
      <c r="F1010">
        <v>294637</v>
      </c>
    </row>
    <row r="1011" spans="2:6" x14ac:dyDescent="0.25">
      <c r="B1011">
        <v>2175</v>
      </c>
      <c r="C1011">
        <v>1</v>
      </c>
      <c r="D1011">
        <v>1006</v>
      </c>
      <c r="E1011" t="s">
        <v>1120</v>
      </c>
      <c r="F1011">
        <v>1579</v>
      </c>
    </row>
    <row r="1012" spans="2:6" x14ac:dyDescent="0.25">
      <c r="B1012">
        <v>2175</v>
      </c>
      <c r="C1012">
        <v>1</v>
      </c>
      <c r="D1012">
        <v>1007</v>
      </c>
      <c r="E1012" t="s">
        <v>1121</v>
      </c>
      <c r="F1012">
        <v>558</v>
      </c>
    </row>
    <row r="1013" spans="2:6" x14ac:dyDescent="0.25">
      <c r="B1013">
        <v>2175</v>
      </c>
      <c r="C1013">
        <v>1</v>
      </c>
      <c r="D1013">
        <v>1008</v>
      </c>
      <c r="E1013" t="s">
        <v>1122</v>
      </c>
      <c r="F1013">
        <v>1560</v>
      </c>
    </row>
    <row r="1014" spans="2:6" x14ac:dyDescent="0.25">
      <c r="B1014">
        <v>2175</v>
      </c>
      <c r="C1014">
        <v>1</v>
      </c>
      <c r="D1014">
        <v>1009</v>
      </c>
      <c r="E1014" t="s">
        <v>1123</v>
      </c>
      <c r="F1014">
        <v>4655</v>
      </c>
    </row>
    <row r="1015" spans="2:6" x14ac:dyDescent="0.25">
      <c r="B1015">
        <v>2175</v>
      </c>
      <c r="C1015">
        <v>1</v>
      </c>
      <c r="D1015">
        <v>1010</v>
      </c>
      <c r="E1015" t="s">
        <v>1124</v>
      </c>
      <c r="F1015">
        <v>929</v>
      </c>
    </row>
    <row r="1016" spans="2:6" x14ac:dyDescent="0.25">
      <c r="B1016">
        <v>2175</v>
      </c>
      <c r="C1016">
        <v>1</v>
      </c>
      <c r="D1016">
        <v>1011</v>
      </c>
      <c r="E1016" t="s">
        <v>1125</v>
      </c>
      <c r="F1016">
        <v>2404</v>
      </c>
    </row>
    <row r="1017" spans="2:6" x14ac:dyDescent="0.25">
      <c r="B1017">
        <v>2175</v>
      </c>
      <c r="C1017">
        <v>1</v>
      </c>
      <c r="D1017">
        <v>1012</v>
      </c>
      <c r="E1017" t="s">
        <v>1126</v>
      </c>
      <c r="F1017">
        <v>846</v>
      </c>
    </row>
    <row r="1018" spans="2:6" x14ac:dyDescent="0.25">
      <c r="B1018">
        <v>2175</v>
      </c>
      <c r="C1018">
        <v>1</v>
      </c>
      <c r="D1018">
        <v>1013</v>
      </c>
      <c r="E1018" t="s">
        <v>1127</v>
      </c>
      <c r="F1018">
        <v>67</v>
      </c>
    </row>
    <row r="1019" spans="2:6" x14ac:dyDescent="0.25">
      <c r="B1019">
        <v>2175</v>
      </c>
      <c r="C1019">
        <v>1</v>
      </c>
      <c r="D1019">
        <v>1014</v>
      </c>
      <c r="E1019" t="s">
        <v>1128</v>
      </c>
      <c r="F1019">
        <v>2494</v>
      </c>
    </row>
    <row r="1020" spans="2:6" x14ac:dyDescent="0.25">
      <c r="B1020">
        <v>2175</v>
      </c>
      <c r="C1020">
        <v>1</v>
      </c>
      <c r="D1020">
        <v>1015</v>
      </c>
      <c r="E1020" t="s">
        <v>1129</v>
      </c>
      <c r="F1020">
        <v>1763</v>
      </c>
    </row>
    <row r="1021" spans="2:6" x14ac:dyDescent="0.25">
      <c r="B1021">
        <v>2175</v>
      </c>
      <c r="C1021">
        <v>1</v>
      </c>
      <c r="D1021">
        <v>1016</v>
      </c>
      <c r="E1021" t="s">
        <v>1130</v>
      </c>
      <c r="F1021">
        <v>615</v>
      </c>
    </row>
    <row r="1022" spans="2:6" x14ac:dyDescent="0.25">
      <c r="B1022">
        <v>2175</v>
      </c>
      <c r="C1022">
        <v>1</v>
      </c>
      <c r="D1022">
        <v>1017</v>
      </c>
      <c r="E1022" t="s">
        <v>1131</v>
      </c>
      <c r="F1022">
        <v>135</v>
      </c>
    </row>
    <row r="1023" spans="2:6" x14ac:dyDescent="0.25">
      <c r="B1023">
        <v>2175</v>
      </c>
      <c r="C1023">
        <v>1</v>
      </c>
      <c r="D1023">
        <v>1018</v>
      </c>
      <c r="E1023" t="s">
        <v>1132</v>
      </c>
      <c r="F1023">
        <v>828</v>
      </c>
    </row>
    <row r="1024" spans="2:6" x14ac:dyDescent="0.25">
      <c r="B1024">
        <v>2175</v>
      </c>
      <c r="C1024">
        <v>1</v>
      </c>
      <c r="D1024">
        <v>1019</v>
      </c>
      <c r="E1024" t="s">
        <v>1133</v>
      </c>
      <c r="F1024">
        <v>65</v>
      </c>
    </row>
    <row r="1025" spans="2:6" x14ac:dyDescent="0.25">
      <c r="B1025">
        <v>2175</v>
      </c>
      <c r="C1025">
        <v>1</v>
      </c>
      <c r="D1025">
        <v>1020</v>
      </c>
      <c r="E1025" t="s">
        <v>1134</v>
      </c>
      <c r="F1025">
        <v>18498</v>
      </c>
    </row>
    <row r="1026" spans="2:6" x14ac:dyDescent="0.25">
      <c r="B1026">
        <v>2175</v>
      </c>
      <c r="C1026">
        <v>1</v>
      </c>
      <c r="D1026">
        <v>1021</v>
      </c>
      <c r="E1026" t="s">
        <v>1135</v>
      </c>
      <c r="F1026">
        <v>6.7</v>
      </c>
    </row>
    <row r="1027" spans="2:6" x14ac:dyDescent="0.25">
      <c r="B1027">
        <v>2175</v>
      </c>
      <c r="C1027">
        <v>1</v>
      </c>
      <c r="D1027">
        <v>1022</v>
      </c>
      <c r="E1027" t="s">
        <v>1136</v>
      </c>
      <c r="F1027">
        <v>8.2799999999999994</v>
      </c>
    </row>
    <row r="1028" spans="2:6" x14ac:dyDescent="0.25">
      <c r="B1028">
        <v>2175</v>
      </c>
      <c r="C1028">
        <v>1</v>
      </c>
      <c r="D1028">
        <v>1023</v>
      </c>
      <c r="E1028" t="s">
        <v>1137</v>
      </c>
      <c r="F1028">
        <v>7.35</v>
      </c>
    </row>
    <row r="1029" spans="2:6" x14ac:dyDescent="0.25">
      <c r="B1029">
        <v>2175</v>
      </c>
      <c r="C1029">
        <v>1</v>
      </c>
      <c r="D1029">
        <v>1024</v>
      </c>
      <c r="E1029" t="s">
        <v>1138</v>
      </c>
      <c r="F1029">
        <v>7.27</v>
      </c>
    </row>
    <row r="1030" spans="2:6" x14ac:dyDescent="0.25">
      <c r="B1030">
        <v>2175</v>
      </c>
      <c r="C1030">
        <v>1</v>
      </c>
      <c r="D1030">
        <v>1025</v>
      </c>
      <c r="E1030" t="s">
        <v>1139</v>
      </c>
      <c r="F1030">
        <v>5.33</v>
      </c>
    </row>
    <row r="1031" spans="2:6" x14ac:dyDescent="0.25">
      <c r="B1031">
        <v>2175</v>
      </c>
      <c r="C1031">
        <v>1</v>
      </c>
      <c r="D1031">
        <v>1026</v>
      </c>
      <c r="E1031" t="s">
        <v>1140</v>
      </c>
      <c r="F1031">
        <v>6.3</v>
      </c>
    </row>
    <row r="1032" spans="2:6" x14ac:dyDescent="0.25">
      <c r="B1032">
        <v>2175</v>
      </c>
      <c r="C1032">
        <v>1</v>
      </c>
      <c r="D1032">
        <v>1027</v>
      </c>
      <c r="E1032" t="s">
        <v>1141</v>
      </c>
      <c r="F1032">
        <v>2.96</v>
      </c>
    </row>
    <row r="1033" spans="2:6" x14ac:dyDescent="0.25">
      <c r="B1033">
        <v>2175</v>
      </c>
      <c r="C1033">
        <v>1</v>
      </c>
      <c r="D1033">
        <v>1028</v>
      </c>
      <c r="E1033" t="s">
        <v>1142</v>
      </c>
      <c r="F1033">
        <v>5.68</v>
      </c>
    </row>
    <row r="1034" spans="2:6" x14ac:dyDescent="0.25">
      <c r="B1034">
        <v>2175</v>
      </c>
      <c r="C1034">
        <v>1</v>
      </c>
      <c r="D1034">
        <v>1029</v>
      </c>
      <c r="E1034" t="s">
        <v>1143</v>
      </c>
      <c r="F1034">
        <v>6.03</v>
      </c>
    </row>
    <row r="1035" spans="2:6" x14ac:dyDescent="0.25">
      <c r="B1035">
        <v>2175</v>
      </c>
      <c r="C1035">
        <v>1</v>
      </c>
      <c r="D1035">
        <v>1030</v>
      </c>
      <c r="E1035" t="s">
        <v>1144</v>
      </c>
      <c r="F1035">
        <v>7.55</v>
      </c>
    </row>
    <row r="1036" spans="2:6" x14ac:dyDescent="0.25">
      <c r="B1036">
        <v>2175</v>
      </c>
      <c r="C1036">
        <v>1</v>
      </c>
      <c r="D1036">
        <v>1031</v>
      </c>
      <c r="E1036" t="s">
        <v>1145</v>
      </c>
      <c r="F1036">
        <v>3.6</v>
      </c>
    </row>
    <row r="1037" spans="2:6" x14ac:dyDescent="0.25">
      <c r="B1037">
        <v>2175</v>
      </c>
      <c r="C1037">
        <v>1</v>
      </c>
      <c r="D1037">
        <v>1032</v>
      </c>
      <c r="E1037" t="s">
        <v>1146</v>
      </c>
      <c r="F1037">
        <v>9.32</v>
      </c>
    </row>
    <row r="1038" spans="2:6" x14ac:dyDescent="0.25">
      <c r="B1038">
        <v>2175</v>
      </c>
      <c r="C1038">
        <v>1</v>
      </c>
      <c r="D1038">
        <v>1033</v>
      </c>
      <c r="E1038" t="s">
        <v>1147</v>
      </c>
      <c r="F1038">
        <v>8.8000000000000007</v>
      </c>
    </row>
    <row r="1039" spans="2:6" x14ac:dyDescent="0.25">
      <c r="B1039">
        <v>2175</v>
      </c>
      <c r="C1039">
        <v>1</v>
      </c>
      <c r="D1039">
        <v>1034</v>
      </c>
      <c r="E1039" t="s">
        <v>1148</v>
      </c>
      <c r="F1039">
        <v>5.75</v>
      </c>
    </row>
    <row r="1040" spans="2:6" x14ac:dyDescent="0.25">
      <c r="B1040">
        <v>2175</v>
      </c>
      <c r="C1040">
        <v>1</v>
      </c>
      <c r="D1040">
        <v>1035</v>
      </c>
      <c r="E1040" t="s">
        <v>1149</v>
      </c>
      <c r="F1040">
        <v>6.28</v>
      </c>
    </row>
    <row r="1042" spans="2:2" x14ac:dyDescent="0.25">
      <c r="B1042" t="s">
        <v>1150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 Statistics KPI 0</vt:lpstr>
      <vt:lpstr>Screening uptake KPIs 1-7</vt:lpstr>
      <vt:lpstr>Screening performance KPIs 8-9</vt:lpstr>
      <vt:lpstr>Screening outcomes KPIs 10-13</vt:lpstr>
      <vt:lpstr>Ophtalmology perf KPIs 14-17</vt:lpstr>
      <vt:lpstr>Data Sheet</vt:lpstr>
      <vt:lpstr>'Ophtalmology perf KPIs 14-17'!Print_Area</vt:lpstr>
      <vt:lpstr>'Screening outcomes KPIs 10-13'!Print_Area</vt:lpstr>
      <vt:lpstr>'Screening performance KPIs 8-9'!Print_Area</vt:lpstr>
      <vt:lpstr>'Screening uptake KPIs 1-7'!Print_Area</vt:lpstr>
      <vt:lpstr>'Summary Statistics KPI 0'!Print_Area</vt:lpstr>
    </vt:vector>
  </TitlesOfParts>
  <Company>NHSG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mullee</dc:creator>
  <cp:lastModifiedBy>Jodie Meggison</cp:lastModifiedBy>
  <cp:lastPrinted>2015-05-07T13:18:28Z</cp:lastPrinted>
  <dcterms:created xsi:type="dcterms:W3CDTF">2011-06-17T13:29:52Z</dcterms:created>
  <dcterms:modified xsi:type="dcterms:W3CDTF">2019-11-26T17:19:04Z</dcterms:modified>
</cp:coreProperties>
</file>