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</sheet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3" i="3"/>
  <c r="Q17" i="4"/>
  <c r="U16" i="2"/>
  <c r="U15" i="2"/>
  <c r="U14" i="2"/>
  <c r="U13" i="2"/>
  <c r="U12" i="2"/>
  <c r="U11" i="2"/>
  <c r="U10" i="2"/>
  <c r="U9" i="2"/>
  <c r="U8" i="2"/>
  <c r="U7" i="2"/>
  <c r="U6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R5" i="2"/>
  <c r="R6" i="2"/>
  <c r="R7" i="2"/>
  <c r="R8" i="2"/>
  <c r="R9" i="2"/>
  <c r="R10" i="2"/>
  <c r="R11" i="2"/>
  <c r="R12" i="2"/>
  <c r="R13" i="2"/>
  <c r="R14" i="2"/>
  <c r="R15" i="2"/>
  <c r="R16" i="2"/>
  <c r="Q5" i="2"/>
  <c r="Q6" i="2"/>
  <c r="Q7" i="2"/>
  <c r="Q8" i="2"/>
  <c r="Q9" i="2"/>
  <c r="Q10" i="2"/>
  <c r="Q11" i="2"/>
  <c r="Q12" i="2"/>
  <c r="Q13" i="2"/>
  <c r="Q14" i="2"/>
  <c r="Q15" i="2"/>
  <c r="Q16" i="2"/>
  <c r="O5" i="2"/>
  <c r="P5" i="2" s="1"/>
  <c r="O6" i="2"/>
  <c r="O7" i="2"/>
  <c r="O8" i="2"/>
  <c r="O9" i="2"/>
  <c r="O10" i="2"/>
  <c r="O11" i="2"/>
  <c r="O12" i="2"/>
  <c r="O13" i="2"/>
  <c r="O14" i="2"/>
  <c r="O15" i="2"/>
  <c r="O16" i="2"/>
  <c r="N5" i="2"/>
  <c r="N6" i="2"/>
  <c r="N7" i="2"/>
  <c r="N8" i="2"/>
  <c r="N9" i="2"/>
  <c r="N10" i="2"/>
  <c r="N11" i="2"/>
  <c r="N12" i="2"/>
  <c r="N13" i="2"/>
  <c r="N14" i="2"/>
  <c r="N15" i="2"/>
  <c r="N16" i="2"/>
  <c r="M5" i="2"/>
  <c r="M6" i="2"/>
  <c r="M7" i="2"/>
  <c r="M8" i="2"/>
  <c r="M9" i="2"/>
  <c r="M10" i="2"/>
  <c r="M11" i="2"/>
  <c r="M12" i="2"/>
  <c r="M13" i="2"/>
  <c r="M14" i="2"/>
  <c r="M15" i="2"/>
  <c r="M16" i="2"/>
  <c r="K5" i="2"/>
  <c r="K6" i="2"/>
  <c r="L6" i="2" s="1"/>
  <c r="K7" i="2"/>
  <c r="K8" i="2"/>
  <c r="K9" i="2"/>
  <c r="K10" i="2"/>
  <c r="L10" i="2" s="1"/>
  <c r="K11" i="2"/>
  <c r="L11" i="2" s="1"/>
  <c r="K12" i="2"/>
  <c r="K13" i="2"/>
  <c r="K14" i="2"/>
  <c r="L14" i="2" s="1"/>
  <c r="K15" i="2"/>
  <c r="L15" i="2" s="1"/>
  <c r="K16" i="2"/>
  <c r="I5" i="2"/>
  <c r="I6" i="2"/>
  <c r="I7" i="2"/>
  <c r="I8" i="2"/>
  <c r="I9" i="2"/>
  <c r="I10" i="2"/>
  <c r="J10" i="2" s="1"/>
  <c r="I11" i="2"/>
  <c r="I12" i="2"/>
  <c r="I13" i="2"/>
  <c r="I14" i="2"/>
  <c r="I15" i="2"/>
  <c r="I16" i="2"/>
  <c r="G5" i="2"/>
  <c r="G6" i="2"/>
  <c r="G7" i="2"/>
  <c r="G8" i="2"/>
  <c r="G9" i="2"/>
  <c r="G10" i="2"/>
  <c r="G11" i="2"/>
  <c r="G12" i="2"/>
  <c r="G13" i="2"/>
  <c r="G14" i="2"/>
  <c r="G15" i="2"/>
  <c r="G16" i="2"/>
  <c r="P5" i="3"/>
  <c r="P6" i="3"/>
  <c r="P7" i="3"/>
  <c r="P8" i="3"/>
  <c r="P9" i="3"/>
  <c r="P10" i="3"/>
  <c r="P11" i="3"/>
  <c r="P12" i="3"/>
  <c r="P13" i="3"/>
  <c r="P14" i="3"/>
  <c r="P15" i="3"/>
  <c r="P16" i="3"/>
  <c r="N5" i="3"/>
  <c r="N6" i="3"/>
  <c r="N7" i="3"/>
  <c r="N8" i="3"/>
  <c r="N9" i="3"/>
  <c r="N10" i="3"/>
  <c r="N11" i="3"/>
  <c r="N12" i="3"/>
  <c r="N13" i="3"/>
  <c r="N14" i="3"/>
  <c r="N15" i="3"/>
  <c r="N16" i="3"/>
  <c r="M5" i="3"/>
  <c r="M6" i="3"/>
  <c r="M7" i="3"/>
  <c r="M8" i="3"/>
  <c r="M9" i="3"/>
  <c r="M10" i="3"/>
  <c r="M11" i="3"/>
  <c r="M12" i="3"/>
  <c r="M13" i="3"/>
  <c r="M14" i="3"/>
  <c r="M15" i="3"/>
  <c r="M16" i="3"/>
  <c r="K5" i="3"/>
  <c r="K6" i="3"/>
  <c r="K7" i="3"/>
  <c r="K8" i="3"/>
  <c r="K9" i="3"/>
  <c r="K10" i="3"/>
  <c r="K11" i="3"/>
  <c r="K12" i="3"/>
  <c r="K13" i="3"/>
  <c r="K14" i="3"/>
  <c r="K15" i="3"/>
  <c r="K16" i="3"/>
  <c r="I5" i="3"/>
  <c r="I6" i="3"/>
  <c r="I7" i="3"/>
  <c r="I8" i="3"/>
  <c r="I9" i="3"/>
  <c r="I10" i="3"/>
  <c r="I11" i="3"/>
  <c r="I12" i="3"/>
  <c r="I13" i="3"/>
  <c r="I14" i="3"/>
  <c r="I15" i="3"/>
  <c r="I16" i="3"/>
  <c r="G5" i="3"/>
  <c r="G6" i="3"/>
  <c r="G7" i="3"/>
  <c r="G8" i="3"/>
  <c r="G9" i="3"/>
  <c r="G10" i="3"/>
  <c r="G11" i="3"/>
  <c r="G12" i="3"/>
  <c r="G13" i="3"/>
  <c r="G14" i="3"/>
  <c r="G15" i="3"/>
  <c r="G16" i="3"/>
  <c r="U6" i="4"/>
  <c r="U7" i="4"/>
  <c r="U8" i="4"/>
  <c r="U9" i="4"/>
  <c r="U10" i="4"/>
  <c r="U11" i="4"/>
  <c r="U12" i="4"/>
  <c r="U13" i="4"/>
  <c r="U14" i="4"/>
  <c r="U15" i="4"/>
  <c r="U16" i="4"/>
  <c r="U17" i="4"/>
  <c r="T17" i="4"/>
  <c r="T16" i="4"/>
  <c r="T15" i="4"/>
  <c r="T14" i="4"/>
  <c r="T13" i="4"/>
  <c r="T12" i="4"/>
  <c r="T11" i="4"/>
  <c r="T10" i="4"/>
  <c r="T9" i="4"/>
  <c r="T8" i="4"/>
  <c r="T7" i="4"/>
  <c r="T6" i="4"/>
  <c r="S6" i="4"/>
  <c r="S7" i="4"/>
  <c r="S8" i="4"/>
  <c r="S9" i="4"/>
  <c r="S10" i="4"/>
  <c r="S11" i="4"/>
  <c r="S12" i="4"/>
  <c r="S13" i="4"/>
  <c r="S14" i="4"/>
  <c r="S15" i="4"/>
  <c r="S16" i="4"/>
  <c r="S17" i="4"/>
  <c r="R17" i="4"/>
  <c r="R6" i="4"/>
  <c r="R7" i="4"/>
  <c r="R8" i="4"/>
  <c r="R9" i="4"/>
  <c r="R10" i="4"/>
  <c r="R11" i="4"/>
  <c r="R12" i="4"/>
  <c r="R13" i="4"/>
  <c r="R14" i="4"/>
  <c r="R15" i="4"/>
  <c r="R16" i="4"/>
  <c r="Q6" i="4"/>
  <c r="Q7" i="4"/>
  <c r="Q8" i="4"/>
  <c r="Q9" i="4"/>
  <c r="Q10" i="4"/>
  <c r="Q11" i="4"/>
  <c r="Q12" i="4"/>
  <c r="Q13" i="4"/>
  <c r="Q14" i="4"/>
  <c r="Q15" i="4"/>
  <c r="Q16" i="4"/>
  <c r="G6" i="4"/>
  <c r="G7" i="4"/>
  <c r="G8" i="4"/>
  <c r="G9" i="4"/>
  <c r="G10" i="4"/>
  <c r="G11" i="4"/>
  <c r="G12" i="4"/>
  <c r="G13" i="4"/>
  <c r="G14" i="4"/>
  <c r="G15" i="4"/>
  <c r="G16" i="4"/>
  <c r="G17" i="4"/>
  <c r="AD6" i="5"/>
  <c r="AD7" i="5"/>
  <c r="AD8" i="5"/>
  <c r="AD9" i="5"/>
  <c r="AD10" i="5"/>
  <c r="AD11" i="5"/>
  <c r="AD12" i="5"/>
  <c r="AD13" i="5"/>
  <c r="AD14" i="5"/>
  <c r="AD15" i="5"/>
  <c r="AD16" i="5"/>
  <c r="AD17" i="5"/>
  <c r="AC6" i="5"/>
  <c r="AC7" i="5"/>
  <c r="AC8" i="5"/>
  <c r="AC9" i="5"/>
  <c r="AC10" i="5"/>
  <c r="AC11" i="5"/>
  <c r="AC12" i="5"/>
  <c r="AC13" i="5"/>
  <c r="AC14" i="5"/>
  <c r="AC15" i="5"/>
  <c r="AC16" i="5"/>
  <c r="AC17" i="5"/>
  <c r="AA6" i="5"/>
  <c r="AA7" i="5"/>
  <c r="AA8" i="5"/>
  <c r="AA9" i="5"/>
  <c r="AA10" i="5"/>
  <c r="AA11" i="5"/>
  <c r="AA12" i="5"/>
  <c r="AA13" i="5"/>
  <c r="AA14" i="5"/>
  <c r="AA15" i="5"/>
  <c r="AA16" i="5"/>
  <c r="AA17" i="5"/>
  <c r="Z6" i="5"/>
  <c r="Z7" i="5"/>
  <c r="Z8" i="5"/>
  <c r="Z9" i="5"/>
  <c r="Z10" i="5"/>
  <c r="Z11" i="5"/>
  <c r="Z12" i="5"/>
  <c r="Z13" i="5"/>
  <c r="Z14" i="5"/>
  <c r="Z15" i="5"/>
  <c r="Z16" i="5"/>
  <c r="Z17" i="5"/>
  <c r="X6" i="5"/>
  <c r="X7" i="5"/>
  <c r="X8" i="5"/>
  <c r="X9" i="5"/>
  <c r="X10" i="5"/>
  <c r="X11" i="5"/>
  <c r="X12" i="5"/>
  <c r="X13" i="5"/>
  <c r="X14" i="5"/>
  <c r="X15" i="5"/>
  <c r="X16" i="5"/>
  <c r="X17" i="5"/>
  <c r="W6" i="5"/>
  <c r="W7" i="5"/>
  <c r="W8" i="5"/>
  <c r="W9" i="5"/>
  <c r="W10" i="5"/>
  <c r="W11" i="5"/>
  <c r="W12" i="5"/>
  <c r="W13" i="5"/>
  <c r="W14" i="5"/>
  <c r="W15" i="5"/>
  <c r="W16" i="5"/>
  <c r="W17" i="5"/>
  <c r="U6" i="5"/>
  <c r="U7" i="5"/>
  <c r="U8" i="5"/>
  <c r="U9" i="5"/>
  <c r="U10" i="5"/>
  <c r="U11" i="5"/>
  <c r="U12" i="5"/>
  <c r="U13" i="5"/>
  <c r="U14" i="5"/>
  <c r="U15" i="5"/>
  <c r="U16" i="5"/>
  <c r="U17" i="5"/>
  <c r="S6" i="5"/>
  <c r="S7" i="5"/>
  <c r="S8" i="5"/>
  <c r="S9" i="5"/>
  <c r="S10" i="5"/>
  <c r="S11" i="5"/>
  <c r="S12" i="5"/>
  <c r="S13" i="5"/>
  <c r="S14" i="5"/>
  <c r="S15" i="5"/>
  <c r="S16" i="5"/>
  <c r="S17" i="5"/>
  <c r="Q6" i="5"/>
  <c r="Q7" i="5"/>
  <c r="Q8" i="5"/>
  <c r="Q9" i="5"/>
  <c r="Q10" i="5"/>
  <c r="Q11" i="5"/>
  <c r="Q12" i="5"/>
  <c r="Q13" i="5"/>
  <c r="Q14" i="5"/>
  <c r="Q15" i="5"/>
  <c r="Q16" i="5"/>
  <c r="Q17" i="5"/>
  <c r="O6" i="5"/>
  <c r="O7" i="5"/>
  <c r="O8" i="5"/>
  <c r="O9" i="5"/>
  <c r="O10" i="5"/>
  <c r="O11" i="5"/>
  <c r="O12" i="5"/>
  <c r="O13" i="5"/>
  <c r="O14" i="5"/>
  <c r="O15" i="5"/>
  <c r="O16" i="5"/>
  <c r="O17" i="5"/>
  <c r="L6" i="5"/>
  <c r="L7" i="5"/>
  <c r="L8" i="5"/>
  <c r="L9" i="5"/>
  <c r="L10" i="5"/>
  <c r="L11" i="5"/>
  <c r="L12" i="5"/>
  <c r="L13" i="5"/>
  <c r="L14" i="5"/>
  <c r="L15" i="5"/>
  <c r="L16" i="5"/>
  <c r="L17" i="5"/>
  <c r="J6" i="5"/>
  <c r="J7" i="5"/>
  <c r="J8" i="5"/>
  <c r="J9" i="5"/>
  <c r="J10" i="5"/>
  <c r="J11" i="5"/>
  <c r="J12" i="5"/>
  <c r="J13" i="5"/>
  <c r="J14" i="5"/>
  <c r="J15" i="5"/>
  <c r="J16" i="5"/>
  <c r="J17" i="5"/>
  <c r="I6" i="5"/>
  <c r="I7" i="5"/>
  <c r="I8" i="5"/>
  <c r="I9" i="5"/>
  <c r="I10" i="5"/>
  <c r="I11" i="5"/>
  <c r="I12" i="5"/>
  <c r="I13" i="5"/>
  <c r="I14" i="5"/>
  <c r="I15" i="5"/>
  <c r="I16" i="5"/>
  <c r="I17" i="5"/>
  <c r="I12" i="6"/>
  <c r="I13" i="6"/>
  <c r="F7" i="5" s="1"/>
  <c r="I14" i="6"/>
  <c r="F8" i="5" s="1"/>
  <c r="I15" i="6"/>
  <c r="F9" i="5" s="1"/>
  <c r="I16" i="6"/>
  <c r="I17" i="6"/>
  <c r="F11" i="5" s="1"/>
  <c r="I18" i="6"/>
  <c r="F12" i="5" s="1"/>
  <c r="I19" i="6"/>
  <c r="F13" i="5" s="1"/>
  <c r="I20" i="6"/>
  <c r="I21" i="6"/>
  <c r="I22" i="6"/>
  <c r="F16" i="5" s="1"/>
  <c r="I23" i="6"/>
  <c r="I24" i="6"/>
  <c r="G12" i="6"/>
  <c r="E6" i="5" s="1"/>
  <c r="G13" i="6"/>
  <c r="G14" i="6"/>
  <c r="G15" i="6"/>
  <c r="G16" i="6"/>
  <c r="E10" i="5" s="1"/>
  <c r="G17" i="6"/>
  <c r="E11" i="5" s="1"/>
  <c r="G18" i="6"/>
  <c r="E12" i="5" s="1"/>
  <c r="G19" i="6"/>
  <c r="E13" i="5" s="1"/>
  <c r="G20" i="6"/>
  <c r="E13" i="3" s="1"/>
  <c r="G21" i="6"/>
  <c r="E15" i="5" s="1"/>
  <c r="G22" i="6"/>
  <c r="G23" i="6"/>
  <c r="G24" i="6"/>
  <c r="E12" i="6"/>
  <c r="D5" i="3" s="1"/>
  <c r="E13" i="6"/>
  <c r="D6" i="3" s="1"/>
  <c r="E14" i="6"/>
  <c r="D8" i="5" s="1"/>
  <c r="E15" i="6"/>
  <c r="E16" i="6"/>
  <c r="E17" i="6"/>
  <c r="D11" i="5" s="1"/>
  <c r="E18" i="6"/>
  <c r="D12" i="5" s="1"/>
  <c r="E19" i="6"/>
  <c r="D13" i="5" s="1"/>
  <c r="E20" i="6"/>
  <c r="E21" i="6"/>
  <c r="D14" i="2" s="1"/>
  <c r="E22" i="6"/>
  <c r="D16" i="5" s="1"/>
  <c r="E23" i="6"/>
  <c r="E24" i="6"/>
  <c r="C12" i="6"/>
  <c r="C5" i="3" s="1"/>
  <c r="C13" i="6"/>
  <c r="C14" i="6"/>
  <c r="C8" i="5" s="1"/>
  <c r="C15" i="6"/>
  <c r="C9" i="5" s="1"/>
  <c r="C16" i="6"/>
  <c r="C9" i="3" s="1"/>
  <c r="C17" i="6"/>
  <c r="C18" i="6"/>
  <c r="C12" i="5" s="1"/>
  <c r="C19" i="6"/>
  <c r="C13" i="5" s="1"/>
  <c r="C20" i="6"/>
  <c r="C14" i="5" s="1"/>
  <c r="C21" i="6"/>
  <c r="C15" i="5" s="1"/>
  <c r="C22" i="6"/>
  <c r="C16" i="5" s="1"/>
  <c r="C23" i="6"/>
  <c r="C17" i="5" s="1"/>
  <c r="C24" i="6"/>
  <c r="B12" i="6"/>
  <c r="B5" i="3" s="1"/>
  <c r="B13" i="6"/>
  <c r="B7" i="5" s="1"/>
  <c r="B14" i="6"/>
  <c r="B8" i="5" s="1"/>
  <c r="B15" i="6"/>
  <c r="B9" i="5" s="1"/>
  <c r="B16" i="6"/>
  <c r="B9" i="2" s="1"/>
  <c r="B17" i="6"/>
  <c r="B18" i="6"/>
  <c r="B12" i="5" s="1"/>
  <c r="B19" i="6"/>
  <c r="B20" i="6"/>
  <c r="B13" i="3" s="1"/>
  <c r="B21" i="6"/>
  <c r="B14" i="3" s="1"/>
  <c r="B22" i="6"/>
  <c r="B16" i="5" s="1"/>
  <c r="B23" i="6"/>
  <c r="B24" i="6"/>
  <c r="B10" i="6"/>
  <c r="B4" i="5" s="1"/>
  <c r="E6" i="3"/>
  <c r="U4" i="2"/>
  <c r="U3" i="2"/>
  <c r="T4" i="2"/>
  <c r="T3" i="2"/>
  <c r="R4" i="2"/>
  <c r="S7" i="2"/>
  <c r="R3" i="2"/>
  <c r="Q4" i="2"/>
  <c r="Q3" i="2"/>
  <c r="O4" i="2"/>
  <c r="P10" i="2"/>
  <c r="P11" i="2"/>
  <c r="P15" i="2"/>
  <c r="O3" i="2"/>
  <c r="N4" i="2"/>
  <c r="N3" i="2"/>
  <c r="M4" i="2"/>
  <c r="M3" i="2"/>
  <c r="K4" i="2"/>
  <c r="L4" i="2" s="1"/>
  <c r="L9" i="2"/>
  <c r="L13" i="2"/>
  <c r="L12" i="2"/>
  <c r="L16" i="2"/>
  <c r="L5" i="2"/>
  <c r="K3" i="2"/>
  <c r="I4" i="2"/>
  <c r="J15" i="2"/>
  <c r="I3" i="2"/>
  <c r="G4" i="2"/>
  <c r="J12" i="2"/>
  <c r="J5" i="2"/>
  <c r="G3" i="2"/>
  <c r="P4" i="3"/>
  <c r="P3" i="3"/>
  <c r="N4" i="3"/>
  <c r="N3" i="3"/>
  <c r="M4" i="3"/>
  <c r="M3" i="3"/>
  <c r="K4" i="3"/>
  <c r="K3" i="3"/>
  <c r="I4" i="3"/>
  <c r="I3" i="3"/>
  <c r="G4" i="3"/>
  <c r="Q12" i="3"/>
  <c r="G3" i="3"/>
  <c r="U18" i="4"/>
  <c r="U5" i="4"/>
  <c r="U4" i="4"/>
  <c r="G5" i="4"/>
  <c r="G4" i="4"/>
  <c r="T5" i="4"/>
  <c r="T4" i="4"/>
  <c r="S5" i="4"/>
  <c r="S4" i="4"/>
  <c r="R5" i="4"/>
  <c r="R4" i="4"/>
  <c r="Q5" i="4"/>
  <c r="Q4" i="4"/>
  <c r="AD5" i="5"/>
  <c r="AD4" i="5"/>
  <c r="AC5" i="5"/>
  <c r="AC4" i="5"/>
  <c r="AA5" i="5"/>
  <c r="AA4" i="5"/>
  <c r="Z5" i="5"/>
  <c r="Z4" i="5"/>
  <c r="X5" i="5"/>
  <c r="X4" i="5"/>
  <c r="W5" i="5"/>
  <c r="W4" i="5"/>
  <c r="U5" i="5"/>
  <c r="U4" i="5"/>
  <c r="S5" i="5"/>
  <c r="S4" i="5"/>
  <c r="Q5" i="5"/>
  <c r="Q4" i="5"/>
  <c r="O5" i="5"/>
  <c r="O4" i="5"/>
  <c r="L5" i="5"/>
  <c r="L4" i="5"/>
  <c r="J5" i="5"/>
  <c r="J4" i="5"/>
  <c r="I5" i="5"/>
  <c r="I4" i="5"/>
  <c r="I11" i="6"/>
  <c r="F4" i="3" s="1"/>
  <c r="F9" i="2"/>
  <c r="F13" i="3"/>
  <c r="F5" i="3"/>
  <c r="F14" i="3"/>
  <c r="I10" i="6"/>
  <c r="F3" i="3" s="1"/>
  <c r="G11" i="6"/>
  <c r="E4" i="3" s="1"/>
  <c r="E6" i="2"/>
  <c r="E9" i="5"/>
  <c r="E16" i="5"/>
  <c r="E8" i="5"/>
  <c r="E17" i="5"/>
  <c r="G10" i="6"/>
  <c r="E4" i="5" s="1"/>
  <c r="D9" i="5"/>
  <c r="D14" i="5"/>
  <c r="D17" i="5"/>
  <c r="E11" i="6"/>
  <c r="D5" i="5" s="1"/>
  <c r="E10" i="6"/>
  <c r="C10" i="2"/>
  <c r="C10" i="6"/>
  <c r="C3" i="2" s="1"/>
  <c r="C11" i="6"/>
  <c r="C5" i="5" s="1"/>
  <c r="C7" i="5"/>
  <c r="B11" i="6"/>
  <c r="B4" i="3" s="1"/>
  <c r="B11" i="5"/>
  <c r="B13" i="5"/>
  <c r="B17" i="5"/>
  <c r="G6" i="6"/>
  <c r="B60" i="6" s="1"/>
  <c r="F6" i="6"/>
  <c r="E6" i="6"/>
  <c r="D6" i="6"/>
  <c r="C6" i="6"/>
  <c r="L8" i="2"/>
  <c r="L7" i="2"/>
  <c r="L3" i="2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L15" i="3" l="1"/>
  <c r="F17" i="6"/>
  <c r="D60" i="6"/>
  <c r="Q5" i="3"/>
  <c r="Q10" i="3"/>
  <c r="L5" i="3"/>
  <c r="E17" i="2"/>
  <c r="D15" i="5"/>
  <c r="D6" i="2"/>
  <c r="C13" i="2"/>
  <c r="C14" i="3"/>
  <c r="F16" i="6"/>
  <c r="I17" i="2"/>
  <c r="F14" i="5"/>
  <c r="T14" i="5" s="1"/>
  <c r="C10" i="3"/>
  <c r="B10" i="2"/>
  <c r="F10" i="2"/>
  <c r="E14" i="5"/>
  <c r="B14" i="5"/>
  <c r="B9" i="3"/>
  <c r="F9" i="3"/>
  <c r="H9" i="3" s="1"/>
  <c r="E9" i="2"/>
  <c r="C6" i="5"/>
  <c r="P7" i="2"/>
  <c r="S5" i="2"/>
  <c r="B10" i="3"/>
  <c r="C13" i="3"/>
  <c r="D14" i="3"/>
  <c r="E9" i="3"/>
  <c r="F10" i="3"/>
  <c r="H10" i="3" s="1"/>
  <c r="B13" i="2"/>
  <c r="C14" i="2"/>
  <c r="C5" i="2"/>
  <c r="E13" i="2"/>
  <c r="F13" i="2"/>
  <c r="B15" i="5"/>
  <c r="B6" i="5"/>
  <c r="C10" i="5"/>
  <c r="D6" i="5"/>
  <c r="F15" i="5"/>
  <c r="P15" i="5" s="1"/>
  <c r="F6" i="5"/>
  <c r="R6" i="5" s="1"/>
  <c r="F23" i="6"/>
  <c r="B14" i="2"/>
  <c r="B5" i="2"/>
  <c r="C9" i="2"/>
  <c r="D5" i="2"/>
  <c r="F14" i="2"/>
  <c r="F5" i="2"/>
  <c r="H5" i="2" s="1"/>
  <c r="B10" i="5"/>
  <c r="C11" i="5"/>
  <c r="D7" i="5"/>
  <c r="E7" i="5"/>
  <c r="F10" i="5"/>
  <c r="P10" i="5" s="1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H15" i="3" s="1"/>
  <c r="F11" i="3"/>
  <c r="H11" i="3" s="1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H8" i="3" s="1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F8" i="2"/>
  <c r="H8" i="2" s="1"/>
  <c r="F17" i="5"/>
  <c r="R17" i="5" s="1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H17" i="6"/>
  <c r="E3" i="2"/>
  <c r="H14" i="2"/>
  <c r="C3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Q14" i="3"/>
  <c r="P17" i="3"/>
  <c r="E5" i="5"/>
  <c r="P11" i="5"/>
  <c r="D4" i="2"/>
  <c r="H14" i="3"/>
  <c r="H14" i="6"/>
  <c r="J17" i="6"/>
  <c r="F20" i="6"/>
  <c r="H23" i="6"/>
  <c r="J20" i="6"/>
  <c r="B3" i="2"/>
  <c r="C4" i="2"/>
  <c r="B3" i="3"/>
  <c r="C60" i="6"/>
  <c r="Y15" i="5"/>
  <c r="Y16" i="5"/>
  <c r="Y12" i="5"/>
  <c r="Y5" i="5"/>
  <c r="J5" i="3"/>
  <c r="L10" i="3"/>
  <c r="J7" i="3"/>
  <c r="J8" i="3"/>
  <c r="C4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V5" i="5" s="1"/>
  <c r="O17" i="2"/>
  <c r="Q17" i="2"/>
  <c r="M17" i="2"/>
  <c r="H9" i="2"/>
  <c r="H12" i="2"/>
  <c r="J16" i="2"/>
  <c r="J13" i="2"/>
  <c r="V16" i="2"/>
  <c r="V13" i="2"/>
  <c r="V9" i="2"/>
  <c r="H10" i="2"/>
  <c r="G17" i="2"/>
  <c r="J17" i="2" s="1"/>
  <c r="P12" i="2"/>
  <c r="I17" i="3"/>
  <c r="N17" i="3"/>
  <c r="J10" i="3"/>
  <c r="H5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3" i="6"/>
  <c r="J19" i="6"/>
  <c r="H13" i="2"/>
  <c r="F4" i="2"/>
  <c r="H4" i="2" s="1"/>
  <c r="H20" i="6"/>
  <c r="H16" i="6"/>
  <c r="T8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H16" i="2"/>
  <c r="J6" i="2"/>
  <c r="H7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J23" i="6"/>
  <c r="J16" i="6"/>
  <c r="K9" i="5"/>
  <c r="R7" i="5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M18" i="5" s="1"/>
  <c r="R12" i="5"/>
  <c r="C17" i="3"/>
  <c r="H24" i="6"/>
  <c r="E60" i="6"/>
  <c r="E18" i="5"/>
  <c r="F24" i="6"/>
  <c r="D18" i="5"/>
  <c r="P18" i="4"/>
  <c r="J24" i="6"/>
  <c r="R11" i="5"/>
  <c r="T11" i="5"/>
  <c r="V12" i="5"/>
  <c r="P8" i="5"/>
  <c r="R8" i="5"/>
  <c r="F17" i="2"/>
  <c r="F17" i="3"/>
  <c r="D17" i="3"/>
  <c r="D17" i="2"/>
  <c r="C18" i="5"/>
  <c r="K16" i="5"/>
  <c r="M12" i="5"/>
  <c r="K12" i="5"/>
  <c r="P12" i="5"/>
  <c r="T17" i="5" l="1"/>
  <c r="M17" i="5"/>
  <c r="P17" i="5"/>
  <c r="K17" i="5"/>
  <c r="N17" i="5" s="1"/>
  <c r="Q17" i="3"/>
  <c r="V17" i="5"/>
  <c r="P4" i="5"/>
  <c r="M10" i="5"/>
  <c r="P14" i="5"/>
  <c r="K5" i="5"/>
  <c r="R10" i="5"/>
  <c r="P17" i="2"/>
  <c r="P5" i="5"/>
  <c r="R5" i="5"/>
  <c r="M5" i="5"/>
  <c r="T5" i="5"/>
  <c r="K4" i="5"/>
  <c r="V4" i="5"/>
  <c r="C17" i="2"/>
  <c r="Y18" i="5"/>
  <c r="D24" i="6"/>
  <c r="H17" i="3"/>
  <c r="K18" i="5"/>
  <c r="N18" i="5" s="1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N10" i="5" s="1"/>
  <c r="V6" i="5"/>
  <c r="P6" i="5"/>
  <c r="T6" i="5"/>
  <c r="M6" i="5"/>
  <c r="N6" i="5" s="1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2" i="5"/>
  <c r="N5" i="5" l="1"/>
  <c r="N11" i="5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will be availbale from Q3 2018 onwards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will be availbale from Q3 2018 onwards 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fully after March 2019. </t>
        </r>
      </text>
    </comment>
  </commentList>
</comments>
</file>

<file path=xl/sharedStrings.xml><?xml version="1.0" encoding="utf-8"?>
<sst xmlns="http://schemas.openxmlformats.org/spreadsheetml/2006/main" count="1337" uniqueCount="1174">
  <si>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</si>
  <si>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</si>
  <si>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</si>
  <si>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</si>
  <si>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</si>
  <si>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</si>
  <si>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</si>
  <si>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</si>
  <si>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</si>
  <si>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</si>
  <si>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</si>
  <si>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</si>
  <si>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</si>
  <si>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</si>
  <si>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</si>
  <si>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</si>
  <si>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</si>
  <si>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</si>
  <si>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</si>
  <si>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</si>
  <si>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</si>
  <si>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</si>
  <si>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</si>
  <si>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</si>
  <si>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</si>
  <si>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</si>
  <si>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</si>
  <si>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</si>
  <si>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</si>
  <si>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</si>
  <si>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</si>
  <si>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</si>
  <si>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</si>
  <si>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</si>
  <si>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</si>
  <si>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</si>
  <si>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</si>
  <si>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</si>
  <si>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</si>
  <si>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</si>
  <si>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</si>
  <si>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</si>
  <si>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</si>
  <si>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</si>
  <si>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</si>
  <si>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</si>
  <si>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</si>
  <si>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</si>
  <si>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</si>
  <si>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</si>
  <si>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</si>
  <si>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</si>
  <si>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</si>
  <si>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</si>
  <si>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</si>
  <si>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</si>
  <si>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</si>
  <si>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</si>
  <si>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</si>
  <si>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</si>
  <si>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</si>
  <si>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</si>
  <si>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</si>
  <si>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</si>
  <si>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</si>
  <si>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</si>
  <si>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</si>
  <si>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</si>
  <si>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</si>
  <si>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</si>
  <si>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</si>
  <si>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</si>
  <si>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</si>
  <si>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</si>
  <si>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</si>
  <si>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</si>
  <si>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</si>
  <si>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</si>
  <si>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</si>
  <si>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</si>
  <si>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</si>
  <si>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</si>
  <si>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</si>
  <si>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</si>
  <si>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</si>
  <si>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</si>
  <si>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</si>
  <si>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</si>
  <si>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</si>
  <si>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</si>
  <si>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</si>
  <si>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</si>
  <si>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</si>
  <si>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</si>
  <si>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</si>
  <si>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</si>
  <si>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</si>
  <si>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</si>
  <si>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</si>
  <si>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</si>
  <si>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</si>
  <si>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</si>
  <si>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</si>
  <si>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</si>
  <si>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</si>
  <si>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</si>
  <si>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</si>
  <si>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</si>
  <si>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</si>
  <si>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</si>
  <si>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</si>
  <si>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</si>
  <si>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</si>
  <si>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</si>
  <si>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</si>
  <si>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Results of query Scotland KPIs per BoT </t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</si>
  <si>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</si>
  <si>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</si>
  <si>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</si>
  <si>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</si>
  <si>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</si>
  <si>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</si>
  <si>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</si>
  <si>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</si>
  <si>
    <t>(All BOTs) and (001.01 KPI 0-TP-BoT AYRSHIRE AND ARRAN)</t>
  </si>
  <si>
    <t>(All BOTs) and (001.02 KPI 0-TP-BoT BORDERS)</t>
  </si>
  <si>
    <t>(All BOTs) and (001.03 KPI 0-TP-BoT DUMFRIES AND GALLOWAY)</t>
  </si>
  <si>
    <t>(All BOTs) and (001.04 KPI 0-TP-BoT FIFE)</t>
  </si>
  <si>
    <t>(All BOTs) and (001.05 KPI 0-TP-BoT FORTH VALLEY)</t>
  </si>
  <si>
    <t>(All BOTs) and (001.06 KPI 0-TP-BoT GRAMPIAN)</t>
  </si>
  <si>
    <t>(All BOTs) and (001.07 KPI 0-TP-BoT GREATER GLASGOW,CLYDE)</t>
  </si>
  <si>
    <t>(All BOTs) and (001.08 KPI 0-TP-BoT HIGHLAND)</t>
  </si>
  <si>
    <t>(All BOTs) and (001.09 KPI 0-TP-BoT LANARKSHIRE)</t>
  </si>
  <si>
    <t>(All BOTs) and (001.10 KPI 0-TP-BoT LOTHIAN)</t>
  </si>
  <si>
    <t>(All BOTs) and (001.11 KPI 0-TP-BoT ORKNEY)</t>
  </si>
  <si>
    <t>(All BOTs) and (001.12 KPI 0-TP-BoT SHETLAND)</t>
  </si>
  <si>
    <t>(All BOTs) and (001.13 KPI 0-TP-BoT TAYSIDE)</t>
  </si>
  <si>
    <t>(All BOTs) and (001.14 KPI 0-TP-BoT WESTERN ISLES)</t>
  </si>
  <si>
    <t>(All BOTs) and (001.99 KPI 0-TP-*** TOTAL ***)</t>
  </si>
  <si>
    <t>(All BOTs) and (002.01 KPI 0-TS-BoT AYRSHIRE AND ARRAN)</t>
  </si>
  <si>
    <t>(All BOTs) and (002.02 KPI 0-TS-BoT BORDERS)</t>
  </si>
  <si>
    <t>(All BOTs) and (002.03 KPI 0-TS-BoT DUMFRIES AND GALLOWAY)</t>
  </si>
  <si>
    <t>(All BOTs) and (002.04 KPI 0-TS-BoT FIFE)</t>
  </si>
  <si>
    <t>(All BOTs) and (002.05 KPI 0-TS-BoT FORTH VALLEY)</t>
  </si>
  <si>
    <t>(All BOTs) and (002.06 KPI 0-TS-BoT GRAMPIAN)</t>
  </si>
  <si>
    <t>(All BOTs) and (002.07 KPI 0-TS-BoT GREATER GLASGOW,CLYDE)</t>
  </si>
  <si>
    <t>(All BOTs) and (002.08 KPI 0-TS-BoT HIGHLAND)</t>
  </si>
  <si>
    <t>(All BOTs) and (002.09 KPI 0-TS-BoT LANARKSHIRE)</t>
  </si>
  <si>
    <t>(All BOTs) and (002.10 KPI 0-TS-BoT LOTHIAN)</t>
  </si>
  <si>
    <t>(All BOTs) and (002.11 KPI 0-TS-BoT ORKNEY)</t>
  </si>
  <si>
    <t>(All BOTs) and (002.12 KPI 0-TS-BoT SHETLAND)</t>
  </si>
  <si>
    <t>(All BOTs) and (002.13 KPI 0-TS-BoT TAYSIDE)</t>
  </si>
  <si>
    <t>(All BOTs) and (002.14 KPI 0-TS-BoT WESTERN ISLES)</t>
  </si>
  <si>
    <t>(All BOTs) and (002.99 KPI 0-TS-*** TOTAL ***)</t>
  </si>
  <si>
    <t>(All BOTs) and (003.01 KPI 0-PS-BoT AYRSHIRE AND ARRAN)</t>
  </si>
  <si>
    <t>(All BOTs) and (003.02 KPI 0-PS-BoT BORDERS)</t>
  </si>
  <si>
    <t>(All BOTs) and (003.03 KPI 0-PS-BoT DUMFRIES AND GALLOWAY)</t>
  </si>
  <si>
    <t>(All BOTs) and (003.04 KPI 0-PS-BoT FIFE)</t>
  </si>
  <si>
    <t>(All BOTs) and (003.05 KPI 0-PS-BoT FORTH VALLEY)</t>
  </si>
  <si>
    <t>(All BOTs) and (003.06 KPI 0-PS-BoT GRAMPIAN)</t>
  </si>
  <si>
    <t>(All BOTs) and (003.07 KPI 0-PS-BoT GREATER GLASGOW,CLYDE)</t>
  </si>
  <si>
    <t>(All BOTs) and (003.08 KPI 0-PS-BoT HIGHLAND)</t>
  </si>
  <si>
    <t>(All BOTs) and (003.09 KPI 0-PS-BoT LANARKSHIRE)</t>
  </si>
  <si>
    <t>(All BOTs) and (003.10 KPI 0-PS-BoT LOTHIAN)</t>
  </si>
  <si>
    <t>(All BOTs) and (003.11 KPI 0-PS-BoT ORKNEY)</t>
  </si>
  <si>
    <t>(All BOTs) and (003.12 KPI 0-PS-BoT SHETLAND)</t>
  </si>
  <si>
    <t>(All BOTs) and (003.13 KPI 0-PS-BoT TAYSIDE)</t>
  </si>
  <si>
    <t>(All BOTs) and (003.14 KPI 0-PS-BoT WESTERN ISLES)</t>
  </si>
  <si>
    <t>(All BOTs) and (003.99 KPI 0-PS-*** TOTAL ***)</t>
  </si>
  <si>
    <t>(All BOTs) and (004.01 KPI 0-TU-BoT AYRSHIRE AND ARRAN)</t>
  </si>
  <si>
    <t>(All BOTs) and (004.02 KPI 0-TU-BoT BORDERS)</t>
  </si>
  <si>
    <t>(All BOTs) and (004.03 KPI 0-TU-BoT DUMFRIES AND GALLOWAY)</t>
  </si>
  <si>
    <t>(All BOTs) and (004.04 KPI 0-TU-BoT FIFE)</t>
  </si>
  <si>
    <t>(All BOTs) and (004.05 KPI 0-TU-BoT FORTH VALLEY)</t>
  </si>
  <si>
    <t>(All BOTs) and (004.06 KPI 0-TU-BoT GRAMPIAN)</t>
  </si>
  <si>
    <t>(All BOTs) and (004.07 KPI 0-TU-BoT GREATER GLASGOW,CLYDE)</t>
  </si>
  <si>
    <t>(All BOTs) and (004.08 KPI 0-TU-BoT HIGHLAND)</t>
  </si>
  <si>
    <t>(All BOTs) and (004.09 KPI 0-TU-BoT LANARKSHIRE)</t>
  </si>
  <si>
    <t>(All BOTs) and (004.10 KPI 0-TU-BoT LOTHIAN)</t>
  </si>
  <si>
    <t>(All BOTs) and (004.11 KPI 0-TU-BoT ORKNEY)</t>
  </si>
  <si>
    <t>(All BOTs) and (004.12 KPI 0-TU-BoT SHETLAND)</t>
  </si>
  <si>
    <t>(All BOTs) and (004.13 KPI 0-TU-BoT TAYSIDE)</t>
  </si>
  <si>
    <t>(All BOTs) and (004.14 KPI 0-TU-BoT WESTERN ISLES)</t>
  </si>
  <si>
    <t>(All BOTs) and (004.99 KPI 0-TU-*** TOTAL ***)</t>
  </si>
  <si>
    <t>(All BOTs) and (005.01 KPI 0-EP=TP-TS-PSBoT AYRSHIRE AND ARRAN)</t>
  </si>
  <si>
    <t>(All BOTs) and (005.02 KPI 0-EP=TP-TS-PSBoT BORDERS)</t>
  </si>
  <si>
    <t>(All BOTs) and (005.03 KPI 0-EP=TP-TS-PSBoT DUMFRIES AND GALLOWAY)</t>
  </si>
  <si>
    <t>(All BOTs) and (005.04 KPI 0-EP=TP-TS-PSBoT FIFE)</t>
  </si>
  <si>
    <t>(All BOTs) and (005.05 KPI 0-EP=TP-TS-PSBoT FORTH VALLEY)</t>
  </si>
  <si>
    <t>(All BOTs) and (005.06 KPI 0-EP=TP-TS-PSBoT GRAMPIAN)</t>
  </si>
  <si>
    <t>(All BOTs) and (005.07 KPI 0-EP=TP-TS-PSBoT GREATER GLASGOW,CLYDE)</t>
  </si>
  <si>
    <t>(All BOTs) and (005.08 KPI 0-EP=TP-TS-PSBoT HIGHLAND)</t>
  </si>
  <si>
    <t>(All BOTs) and (005.09 KPI 0-EP=TP-TS-PSBoT LANARKSHIRE)</t>
  </si>
  <si>
    <t>(All BOTs) and (005.10 KPI 0-EP=TP-TS-PSBoT LOTHIAN)</t>
  </si>
  <si>
    <t>(All BOTs) and (005.11 KPI 0-EP=TP-TS-PSBoT ORKNEY)</t>
  </si>
  <si>
    <t>(All BOTs) and (005.12 KPI 0-EP=TP-TS-PSBoT SHETLAND)</t>
  </si>
  <si>
    <t>(All BOTs) and (005.13 KPI 0-EP=TP-TS-PSBoT TAYSIDE)</t>
  </si>
  <si>
    <t>(All BOTs) and (005.14 KPI 0-EP=TP-TS-PSBoT WESTERN ISLES)</t>
  </si>
  <si>
    <t>(All BOTs) and (005.99 KPI 0-EP=TP-TS-PS*** TOTAL ***)</t>
  </si>
  <si>
    <t>(All BOTs) and (006.01 KPI 1-EP-BoT AYRSHIRE AND ARRAN)</t>
  </si>
  <si>
    <t>(All BOTs) and (006.02 KPI 1-EP-BoT BORDERS)</t>
  </si>
  <si>
    <t>(All BOTs) and (006.03 KPI 1-EP-BoT DUMFRIES AND GALLOWAY)</t>
  </si>
  <si>
    <t>(All BOTs) and (006.04 KPI 1-EP-BoT FIFE)</t>
  </si>
  <si>
    <t>(All BOTs) and (006.05 KPI 1-EP-BoT FORTH VALLEY)</t>
  </si>
  <si>
    <t>(All BOTs) and (006.06 KPI 1-EP-BoT GRAMPIAN)</t>
  </si>
  <si>
    <t>(All BOTs) and (006.07 KPI 1-EP-BoT GREATER GLASGOW,CLYDE)</t>
  </si>
  <si>
    <t>(All BOTs) and (006.08 KPI 1-EP-BoT HIGHLAND)</t>
  </si>
  <si>
    <t>(All BOTs) and (006.09 KPI 1-EP-BoT LANARKSHIRE)</t>
  </si>
  <si>
    <t>(All BOTs) and (006.10 KPI 1-EP-BoT LOTHIAN)</t>
  </si>
  <si>
    <t>(All BOTs) and (006.11 KPI 1-EP-BoT ORKNEY)</t>
  </si>
  <si>
    <t>(All BOTs) and (006.12 KPI 1-EP-BoT SHETLAND)</t>
  </si>
  <si>
    <t>(All BOTs) and (006.13 KPI 1-EP-BoT TAYSIDE)</t>
  </si>
  <si>
    <t>(All BOTs) and (006.14 KPI 1-EP-BoT WESTERN ISLES)</t>
  </si>
  <si>
    <t>(All BOTs) and (006.99 KPI 1-EP-*** TOTAL ***)</t>
  </si>
  <si>
    <t>(All BOTs) and (007.01 KPI 1-API-BoT AYRSHIRE AND ARRAN)</t>
  </si>
  <si>
    <t>(All BOTs) and (007.02 KPI 1-API-BoT BORDERS)</t>
  </si>
  <si>
    <t>(All BOTs) and (007.03 KPI 1-API-BoT DUMFRIES AND GALLOWAY)</t>
  </si>
  <si>
    <t>(All BOTs) and (007.04 KPI 1-API-BoT FIFE)</t>
  </si>
  <si>
    <t>(All BOTs) and (007.05 KPI 1-API-BoT FORTH VALLEY)</t>
  </si>
  <si>
    <t>(All BOTs) and (007.06 KPI 1-API-BoT GRAMPIAN)</t>
  </si>
  <si>
    <t>(All BOTs) and (007.07 KPI 1-API-BoT GREATER GLASGOW,CLYDE)</t>
  </si>
  <si>
    <t>(All BOTs) and (007.08 KPI 1-API-BoT HIGHLAND)</t>
  </si>
  <si>
    <t>(All BOTs) and (007.09 KPI 1-API-BoT LANARKSHIRE)</t>
  </si>
  <si>
    <t>(All BOTs) and (007.10 KPI 1-API-BoT LOTHIAN)</t>
  </si>
  <si>
    <t>(All BOTs) and (007.11 KPI 1-API-BoT ORKNEY)</t>
  </si>
  <si>
    <t>(All BOTs) and (007.12 KPI 1-API-BoT SHETLAND)</t>
  </si>
  <si>
    <t>(All BOTs) and (007.13 KPI 1-API-BoT TAYSIDE)</t>
  </si>
  <si>
    <t>(All BOTs) and (007.14 KPI 1-API-BoT WESTERN ISLES)</t>
  </si>
  <si>
    <t>(All BOTs) and (007.99 KPI 1-API-*** TOTAL ***)</t>
  </si>
  <si>
    <t>(All BOTs) and (008.01 KPI 1-INV-BoT AYRSHIRE AND ARRAN)</t>
  </si>
  <si>
    <t>(All BOTs) and (008.02 KPI 1-INV-BoT BORDERS)</t>
  </si>
  <si>
    <t>(All BOTs) and (008.03 KPI 1-INV-BoT DUMFRIES AND GALLOWAY)</t>
  </si>
  <si>
    <t>(All BOTs) and (008.04 KPI 1-INV-BoT FIFE)</t>
  </si>
  <si>
    <t>(All BOTs) and (008.05 KPI 1-INV-BoT FORTH VALLEY)</t>
  </si>
  <si>
    <t>(All BOTs) and (008.06 KPI 1-INV-BoT GRAMPIAN)</t>
  </si>
  <si>
    <t>(All BOTs) and (008.07 KPI 1-INV-BoT GREATER GLASGOW,CLYDE)</t>
  </si>
  <si>
    <t>(All BOTs) and (008.08 KPI 1-INV-BoT HIGHLAND)</t>
  </si>
  <si>
    <t>(All BOTs) and (008.09 KPI 1-INV-BoT LANARKSHIRE)</t>
  </si>
  <si>
    <t>(All BOTs) and (008.10 KPI 1-INV-BoT LOTHIAN)</t>
  </si>
  <si>
    <t>(All BOTs) and (008.11 KPI 1-INV-BoT ORKNEY)</t>
  </si>
  <si>
    <t>(All BOTs) and (008.12 KPI 1-INV-BoT SHETLAND)</t>
  </si>
  <si>
    <t>(All BOTs) and (008.13 KPI 1-INV-BoT TAYSIDE)</t>
  </si>
  <si>
    <t>(All BOTs) and (008.14 KPI 1-INV-BoT WESTERN ISLES)</t>
  </si>
  <si>
    <t>(All BOTs) and (008.99 KPI 1-INV-*** TOTAL ***)</t>
  </si>
  <si>
    <t>(All BOTs) and (009.01 KPI 1-%-BoT AYRSHIRE AND ARRAN)</t>
  </si>
  <si>
    <t>(All BOTs) and (009.02 KPI 1-%-BoT BORDERS)</t>
  </si>
  <si>
    <t>(All BOTs) and (009.03 KPI 1-%-BoT DUMFRIES AND GALLOWAY)</t>
  </si>
  <si>
    <t>(All BOTs) and (009.04 KPI 1-%-BoT FIFE)</t>
  </si>
  <si>
    <t>(All BOTs) and (009.05 KPI 1-%-BoT FORTH VALLEY)</t>
  </si>
  <si>
    <t>(All BOTs) and (009.06 KPI 1-%-BoT GRAMPIAN)</t>
  </si>
  <si>
    <t>(All BOTs) and (009.07 KPI 1-%-BoT GREATER GLASGOW,CLYDE)</t>
  </si>
  <si>
    <t>(All BOTs) and (009.08 KPI 1-%-BoT HIGHLAND)</t>
  </si>
  <si>
    <t>(All BOTs) and (009.09 KPI 1-%-BoT LANARKSHIRE)</t>
  </si>
  <si>
    <t>(All BOTs) and (009.10 KPI 1-%-BoT LOTHIAN)</t>
  </si>
  <si>
    <t>(All BOTs) and (009.11 KPI 1-%-BoT ORKNEY)</t>
  </si>
  <si>
    <t>(All BOTs) and (009.12 KPI 1-%-BoT SHETLAND)</t>
  </si>
  <si>
    <t>(All BOTs) and (009.13 KPI 1-%-BoT TAYSIDE)</t>
  </si>
  <si>
    <t>(All BOTs) and (009.14 KPI 1-%-BoT WESTERN ISLES)</t>
  </si>
  <si>
    <t>(All BOTs) and (009.99 KPI 1-%-*** TOTAL ***)</t>
  </si>
  <si>
    <t>(All BOTs) and (010.01 KPI 2-EP-BoT AYRSHIRE AND ARRAN)</t>
  </si>
  <si>
    <t>(All BOTs) and (010.02 KPI 2-EP-BoT BORDERS)</t>
  </si>
  <si>
    <t>(All BOTs) and (010.03 KPI 2-EP-BoT DUMFRIES AND GALLOWAY)</t>
  </si>
  <si>
    <t>(All BOTs) and (010.04 KPI 2-EP-BoT FIFE)</t>
  </si>
  <si>
    <t>(All BOTs) and (010.05 KPI 2-EP-BoT FORTH VALLEY)</t>
  </si>
  <si>
    <t>(All BOTs) and (010.06 KPI 2-EP-BoT GRAMPIAN)</t>
  </si>
  <si>
    <t>(All BOTs) and (010.07 KPI 2-EP-BoT GREATER GLASGOW,CLYDE)</t>
  </si>
  <si>
    <t>(All BOTs) and (010.08 KPI 2-EP-BoT HIGHLAND)</t>
  </si>
  <si>
    <t>(All BOTs) and (010.09 KPI 2-EP-BoT LANARKSHIRE)</t>
  </si>
  <si>
    <t>(All BOTs) and (010.10 KPI 2-EP-BoT LOTHIAN)</t>
  </si>
  <si>
    <t>(All BOTs) and (010.11 KPI 2-EP-BoT ORKNEY)</t>
  </si>
  <si>
    <t>(All BOTs) and (010.12 KPI 2-EP-BoT SHETLAND)</t>
  </si>
  <si>
    <t>(All BOTs) and (010.13 KPI 2-EP-BoT TAYSIDE)</t>
  </si>
  <si>
    <t>(All BOTs) and (010.14 KPI 2-EP-BoT WESTERN ISLES)</t>
  </si>
  <si>
    <t>(All BOTs) and (010.99 KPI 2-EP-*** TOTAL ***)</t>
  </si>
  <si>
    <t>(All BOTs) and (011.01 KPI 2-ATT-BoT AYRSHIRE AND ARRAN)</t>
  </si>
  <si>
    <t>(All BOTs) and (011.02 KPI 2-ATT-BoT BORDERS)</t>
  </si>
  <si>
    <t>(All BOTs) and (011.03 KPI 2-ATT-BoT DUMFRIES AND GALLOWAY)</t>
  </si>
  <si>
    <t>(All BOTs) and (011.04 KPI 2-ATT-BoT FIFE)</t>
  </si>
  <si>
    <t>(All BOTs) and (011.05 KPI 2-ATT-BoT FORTH VALLEY)</t>
  </si>
  <si>
    <t>(All BOTs) and (011.06 KPI 2-ATT-BoT GRAMPIAN)</t>
  </si>
  <si>
    <t>(All BOTs) and (011.07 KPI 2-ATT-BoT GREATER GLASGOW,CLYDE)</t>
  </si>
  <si>
    <t>(All BOTs) and (011.08 KPI 2-ATT-BoT HIGHLAND)</t>
  </si>
  <si>
    <t>(All BOTs) and (011.09 KPI 2-ATT-BoT LANARKSHIRE)</t>
  </si>
  <si>
    <t>(All BOTs) and (011.10 KPI 2-ATT-BoT LOTHIAN)</t>
  </si>
  <si>
    <t>(All BOTs) and (011.11 KPI 2-ATT-BoT ORKNEY)</t>
  </si>
  <si>
    <t>(All BOTs) and (011.12 KPI 2-ATT-BoT SHETLAND)</t>
  </si>
  <si>
    <t>(All BOTs) and (011.13 KPI 2-ATT-BoT TAYSIDE)</t>
  </si>
  <si>
    <t>(All BOTs) and (011.14 KPI 2-ATT-BoT WESTERN ISLES)</t>
  </si>
  <si>
    <t>(All BOTs) and (011.99 KPI 2-ATT-*** TOTAL ***)</t>
  </si>
  <si>
    <t>(All BOTs) and (012.01 KPI 2-%-BoT AYRSHIRE AND ARRAN)</t>
  </si>
  <si>
    <t>(All BOTs) and (012.02 KPI 2-%-BoT BORDERS)</t>
  </si>
  <si>
    <t>(All BOTs) and (012.03 KPI 2-%-BoT DUMFRIES AND GALLOWAY)</t>
  </si>
  <si>
    <t>(All BOTs) and (012.04 KPI 2-%-BoT FIFE)</t>
  </si>
  <si>
    <t>(All BOTs) and (012.05 KPI 2-%-BoT FORTH VALLEY)</t>
  </si>
  <si>
    <t>(All BOTs) and (012.06 KPI 2-%-BoT GRAMPIAN)</t>
  </si>
  <si>
    <t>(All BOTs) and (012.07 KPI 2-%-BoT GREATER GLASGOW,CLYDE)</t>
  </si>
  <si>
    <t>(All BOTs) and (012.08 KPI 2-%-BoT HIGHLAND)</t>
  </si>
  <si>
    <t>(All BOTs) and (012.09 KPI 2-%-BoT LANARKSHIRE)</t>
  </si>
  <si>
    <t>(All BOTs) and (012.10 KPI 2-%-BoT LOTHIAN)</t>
  </si>
  <si>
    <t>(All BOTs) and (012.11 KPI 2-%-BoT ORKNEY)</t>
  </si>
  <si>
    <t>(All BOTs) and (012.12 KPI 2-%-BoT SHETLAND)</t>
  </si>
  <si>
    <t>(All BOTs) and (012.13 KPI 2-%-BoT TAYSIDE)</t>
  </si>
  <si>
    <t>(All BOTs) and (012.14 KPI 2-%-BoT WESTERN ISLES)</t>
  </si>
  <si>
    <t>(All BOTs) and (012.99 KPI 2-%-*** TOTAL ***)</t>
  </si>
  <si>
    <t>(All BOTs) and (013.01 KPI 3-EP-BoT AYRSHIRE AND ARRAN)</t>
  </si>
  <si>
    <t>(All BOTs) and (013.02 KPI 3-EP-BoT BORDERS)</t>
  </si>
  <si>
    <t>(All BOTs) and (013.03 KPI 3-EP-BoT DUMFRIES AND GALLOWAY)</t>
  </si>
  <si>
    <t>(All BOTs) and (013.04 KPI 3-EP-BoT FIFE)</t>
  </si>
  <si>
    <t>(All BOTs) and (013.05 KPI 3-EP-BoT FORTH VALLEY)</t>
  </si>
  <si>
    <t>(All BOTs) and (013.06 KPI 3-EP-BoT GRAMPIAN)</t>
  </si>
  <si>
    <t>(All BOTs) and (013.07 KPI 3-EP-BoT GREATER GLASGOW,CLYDE)</t>
  </si>
  <si>
    <t>(All BOTs) and (013.08 KPI 3-EP-BoT HIGHLAND)</t>
  </si>
  <si>
    <t>(All BOTs) and (013.09 KPI 3-EP-BoT LANARKSHIRE)</t>
  </si>
  <si>
    <t>(All BOTs) and (013.10 KPI 3-EP-BoT LOTHIAN)</t>
  </si>
  <si>
    <t>(All BOTs) and (013.11 KPI 3-EP-BoT ORKNEY)</t>
  </si>
  <si>
    <t>(All BOTs) and (013.12 KPI 3-EP-BoT SHETLAND)</t>
  </si>
  <si>
    <t>(All BOTs) and (013.13 KPI 3-EP-BoT TAYSIDE)</t>
  </si>
  <si>
    <t>(All BOTs) and (013.14 KPI 3-EP-BoT WESTERN ISLES)</t>
  </si>
  <si>
    <t>(All BOTs) and (013.99 KPI 3-EP-*** TOTAL ***)</t>
  </si>
  <si>
    <t>(All BOTs) and (014.01 KPI 3-SS-BoT AYRSHIRE AND ARRAN)</t>
  </si>
  <si>
    <t>(All BOTs) and (014.02 KPI 3-SS-BoT BORDERS)</t>
  </si>
  <si>
    <t>(All BOTs) and (014.03 KPI 3-SS-BoT DUMFRIES AND GALLOWAY)</t>
  </si>
  <si>
    <t>(All BOTs) and (014.04 KPI 3-SS-BoT FIFE)</t>
  </si>
  <si>
    <t>(All BOTs) and (014.05 KPI 3-SS-BoT FORTH VALLEY)</t>
  </si>
  <si>
    <t>(All BOTs) and (014.06 KPI 3-SS-BoT GRAMPIAN)</t>
  </si>
  <si>
    <t>(All BOTs) and (014.07 KPI 3-SS-BoT GREATER GLASGOW,CLYDE)</t>
  </si>
  <si>
    <t>(All BOTs) and (014.08 KPI 3-SS-BoT HIGHLAND)</t>
  </si>
  <si>
    <t>(All BOTs) and (014.09 KPI 3-SS-BoT LANARKSHIRE)</t>
  </si>
  <si>
    <t>(All BOTs) and (014.10 KPI 3-SS-BoT LOTHIAN)</t>
  </si>
  <si>
    <t>(All BOTs) and (014.11 KPI 3-SS-BoT ORKNEY)</t>
  </si>
  <si>
    <t>(All BOTs) and (014.12 KPI 3-SS-BoT SHETLAND)</t>
  </si>
  <si>
    <t>(All BOTs) and (014.13 KPI 3-SS-BoT TAYSIDE)</t>
  </si>
  <si>
    <t>(All BOTs) and (014.14 KPI 3-SS-BoT WESTERN ISLES)</t>
  </si>
  <si>
    <t>(All BOTs) and (014.99 KPI 3-SS-*** TOTAL ***)</t>
  </si>
  <si>
    <t>(All BOTs) and (015.01 KPI 3-%-BoT AYRSHIRE AND ARRAN)</t>
  </si>
  <si>
    <t>(All BOTs) and (015.02 KPI 3-%-BoT BORDERS)</t>
  </si>
  <si>
    <t>(All BOTs) and (015.03 KPI 3-%-BoT DUMFRIES AND GALLOWAY)</t>
  </si>
  <si>
    <t>(All BOTs) and (015.04 KPI 3-%-BoT FIFE)</t>
  </si>
  <si>
    <t>(All BOTs) and (015.05 KPI 3-%-BoT FORTH VALLEY)</t>
  </si>
  <si>
    <t>(All BOTs) and (015.06 KPI 3-%-BoT GRAMPIAN)</t>
  </si>
  <si>
    <t>(All BOTs) and (015.07 KPI 3-%-BoT GREATER GLASGOW,CLYDE)</t>
  </si>
  <si>
    <t>(All BOTs) and (015.08 KPI 3-%-BoT HIGHLAND)</t>
  </si>
  <si>
    <t>(All BOTs) and (015.09 KPI 3-%-BoT LANARKSHIRE)</t>
  </si>
  <si>
    <t>(All BOTs) and (015.10 KPI 3-%-BoT LOTHIAN)</t>
  </si>
  <si>
    <t>(All BOTs) and (015.11 KPI 3-%-BoT ORKNEY)</t>
  </si>
  <si>
    <t>(All BOTs) and (015.12 KPI 3-%-BoT SHETLAND)</t>
  </si>
  <si>
    <t>(All BOTs) and (015.13 KPI 3-%-BoT TAYSIDE)</t>
  </si>
  <si>
    <t>(All BOTs) and (015.14 KPI 3-%-BoT WESTERN ISLES)</t>
  </si>
  <si>
    <t>(All BOTs) and (015.99 KPI 3-%-*** TOTAL ***)</t>
  </si>
  <si>
    <t>(All BOTs) and (016.01 KPI 4-EP-BoT AYRSHIRE AND ARRAN)</t>
  </si>
  <si>
    <t>(All BOTs) and (016.02 KPI 4-EP-BoT BORDERS)</t>
  </si>
  <si>
    <t>(All BOTs) and (016.03 KPI 4-EP-BoT DUMFRIES AND GALLOWAY)</t>
  </si>
  <si>
    <t>(All BOTs) and (016.04 KPI 4-EP-BoT FIFE)</t>
  </si>
  <si>
    <t>(All BOTs) and (016.05 KPI 4-EP-BoT FORTH VALLEY)</t>
  </si>
  <si>
    <t>(All BOTs) and (016.06 KPI 4-EP-BoT GRAMPIAN)</t>
  </si>
  <si>
    <t>(All BOTs) and (016.07 KPI 4-EP-BoT GREATER GLASGOW,CLYDE)</t>
  </si>
  <si>
    <t>(All BOTs) and (016.08 KPI 4-EP-BoT HIGHLAND)</t>
  </si>
  <si>
    <t>(All BOTs) and (016.09 KPI 4-EP-BoT LANARKSHIRE)</t>
  </si>
  <si>
    <t>(All BOTs) and (016.10 KPI 4-EP-BoT LOTHIAN)</t>
  </si>
  <si>
    <t>(All BOTs) and (016.11 KPI 4-EP-BoT ORKNEY)</t>
  </si>
  <si>
    <t>(All BOTs) and (016.12 KPI 4-EP-BoT SHETLAND)</t>
  </si>
  <si>
    <t>(All BOTs) and (016.13 KPI 4-EP-BoT TAYSIDE)</t>
  </si>
  <si>
    <t>(All BOTs) and (016.14 KPI 4-EP-BoT WESTERN ISLES)</t>
  </si>
  <si>
    <t>(All BOTs) and (016.99 KPI 4-EP-*** TOTAL ***)</t>
  </si>
  <si>
    <t>(All BOTs) and (017.01 KPI 4-SS-BoT AYRSHIRE AND ARRAN)</t>
  </si>
  <si>
    <t>(All BOTs) and (017.02 KPI 4-SS-BoT BORDERS)</t>
  </si>
  <si>
    <t>(All BOTs) and (017.03 KPI 4-SS-BoT DUMFRIES AND GALLOWAY)</t>
  </si>
  <si>
    <t>(All BOTs) and (017.04 KPI 4-SS-BoT FIFE)</t>
  </si>
  <si>
    <t>(All BOTs) and (017.05 KPI 4-SS-BoT FORTH VALLEY)</t>
  </si>
  <si>
    <t>(All BOTs) and (017.06 KPI 4-SS-BoT GRAMPIAN)</t>
  </si>
  <si>
    <t>(All BOTs) and (017.07 KPI 4-SS-BoT GREATER GLASGOW,CLYDE)</t>
  </si>
  <si>
    <t>(All BOTs) and (017.08 KPI 4-SS-BoT HIGHLAND)</t>
  </si>
  <si>
    <t>(All BOTs) and (017.09 KPI 4-SS-BoT LANARKSHIRE)</t>
  </si>
  <si>
    <t>(All BOTs) and (017.10 KPI 4-SS-BoT LOTHIAN)</t>
  </si>
  <si>
    <t>(All BOTs) and (017.11 KPI 4-SS-BoT ORKNEY)</t>
  </si>
  <si>
    <t>(All BOTs) and (017.12 KPI 4-SS-BoT SHETLAND)</t>
  </si>
  <si>
    <t>(All BOTs) and (017.13 KPI 4-SS-BoT TAYSIDE)</t>
  </si>
  <si>
    <t>(All BOTs) and (017.14 KPI 4-SS-BoT WESTERN ISLES)</t>
  </si>
  <si>
    <t>(All BOTs) and (017.99 KPI 4-SS-*** TOTAL ***)</t>
  </si>
  <si>
    <t>(All BOTs) and (018.01 KPI 4-%-BoT AYRSHIRE AND ARRAN)</t>
  </si>
  <si>
    <t>(All BOTs) and (018.02 KPI 4-%-BoT BORDERS)</t>
  </si>
  <si>
    <t>(All BOTs) and (018.03 KPI 4-%-BoT DUMFRIES AND GALLOWAY)</t>
  </si>
  <si>
    <t>(All BOTs) and (018.04 KPI 4-%-BoT FIFE)</t>
  </si>
  <si>
    <t>(All BOTs) and (018.05 KPI 4-%-BoT FORTH VALLEY)</t>
  </si>
  <si>
    <t>(All BOTs) and (018.06 KPI 4-%-BoT GRAMPIAN)</t>
  </si>
  <si>
    <t>(All BOTs) and (018.07 KPI 4-%-BoT GREATER GLASGOW,CLYDE)</t>
  </si>
  <si>
    <t>(All BOTs) and (018.08 KPI 4-%-BoT HIGHLAND)</t>
  </si>
  <si>
    <t>(All BOTs) and (018.09 KPI 4-%-BoT LANARKSHIRE)</t>
  </si>
  <si>
    <t>(All BOTs) and (018.10 KPI 4-%-BoT LOTHIAN)</t>
  </si>
  <si>
    <t>(All BOTs) and (018.11 KPI 4-%-BoT ORKNEY)</t>
  </si>
  <si>
    <t>(All BOTs) and (018.12 KPI 4-%-BoT SHETLAND)</t>
  </si>
  <si>
    <t>(All BOTs) and (018.13 KPI 4-%-BoT TAYSIDE)</t>
  </si>
  <si>
    <t>(All BOTs) and (018.14 KPI 4-%-BoT WESTERN ISLES)</t>
  </si>
  <si>
    <t>(All BOTs) and (018.99 KPI 4-%-*** TOTAL ***)</t>
  </si>
  <si>
    <t>(All BOTs) and (019.01 KPI 5-EP-BoT AYRSHIRE AND ARRAN)</t>
  </si>
  <si>
    <t>(All BOTs) and (019.02 KPI 5-EP-BoT BORDERS)</t>
  </si>
  <si>
    <t>(All BOTs) and (019.03 KPI 5-EP-BoT DUMFRIES AND GALLOWAY)</t>
  </si>
  <si>
    <t>(All BOTs) and (019.04 KPI 5-EP-BoT FIFE)</t>
  </si>
  <si>
    <t>(All BOTs) and (019.05 KPI 5-EP-BoT FORTH VALLEY)</t>
  </si>
  <si>
    <t>(All BOTs) and (019.06 KPI 5-EP-BoT GRAMPIAN)</t>
  </si>
  <si>
    <t>(All BOTs) and (019.07 KPI 5-EP-BoT GREATER GLASGOW,CLYDE)</t>
  </si>
  <si>
    <t>(All BOTs) and (019.08 KPI 5-EP-BoT HIGHLAND)</t>
  </si>
  <si>
    <t>(All BOTs) and (019.09 KPI 5-EP-BoT LANARKSHIRE)</t>
  </si>
  <si>
    <t>(All BOTs) and (019.10 KPI 5-EP-BoT LOTHIAN)</t>
  </si>
  <si>
    <t>(All BOTs) and (019.11 KPI 5-EP-BoT ORKNEY)</t>
  </si>
  <si>
    <t>(All BOTs) and (019.12 KPI 5-EP-BoT SHETLAND)</t>
  </si>
  <si>
    <t>(All BOTs) and (019.13 KPI 5-EP-BoT TAYSIDE)</t>
  </si>
  <si>
    <t>(All BOTs) and (019.14 KPI 5-EP-BoT WESTERN ISLES)</t>
  </si>
  <si>
    <t>(All BOTs) and (019.99 KPI 5-EP-*** TOTAL ***)</t>
  </si>
  <si>
    <t>(All BOTs) and (020.01 KPI 5-SS-BoT AYRSHIRE AND ARRAN)</t>
  </si>
  <si>
    <t>(All BOTs) and (020.02 KPI 5-SS-BoT BORDERS)</t>
  </si>
  <si>
    <t>(All BOTs) and (020.03 KPI 5-SS-BoT DUMFRIES AND GALLOWAY)</t>
  </si>
  <si>
    <t>(All BOTs) and (020.04 KPI 5-SS-BoT FIFE)</t>
  </si>
  <si>
    <t>(All BOTs) and (020.05 KPI 5-SS-BoT FORTH VALLEY)</t>
  </si>
  <si>
    <t>(All BOTs) and (020.06 KPI 5-SS-BoT GRAMPIAN)</t>
  </si>
  <si>
    <t>(All BOTs) and (020.07 KPI 5-SS-BoT GREATER GLASGOW,CLYDE)</t>
  </si>
  <si>
    <t>(All BOTs) and (020.08 KPI 5-SS-BoT HIGHLAND)</t>
  </si>
  <si>
    <t>(All BOTs) and (020.09 KPI 5-SS-BoT LANARKSHIRE)</t>
  </si>
  <si>
    <t>(All BOTs) and (020.10 KPI 5-SS-BoT LOTHIAN)</t>
  </si>
  <si>
    <t>(All BOTs) and (020.11 KPI 5-SS-BoT ORKNEY)</t>
  </si>
  <si>
    <t>(All BOTs) and (020.12 KPI 5-SS-BoT SHETLAND)</t>
  </si>
  <si>
    <t>(All BOTs) and (020.13 KPI 5-SS-BoT TAYSIDE)</t>
  </si>
  <si>
    <t>(All BOTs) and (020.14 KPI 5-SS-BoT WESTERN ISLES)</t>
  </si>
  <si>
    <t>(All BOTs) and (020.99 KPI 5-SS-*** TOTAL ***)</t>
  </si>
  <si>
    <t>(All BOTs) and (021.01 KPI 5-%-BoT AYRSHIRE AND ARRAN)</t>
  </si>
  <si>
    <t>(All BOTs) and (021.02 KPI 5-%-BoT BORDERS)</t>
  </si>
  <si>
    <t>(All BOTs) and (021.03 KPI 5-%-BoT DUMFRIES AND GALLOWAY)</t>
  </si>
  <si>
    <t>(All BOTs) and (021.04 KPI 5-%-BoT FIFE)</t>
  </si>
  <si>
    <t>(All BOTs) and (021.05 KPI 5-%-BoT FORTH VALLEY)</t>
  </si>
  <si>
    <t>(All BOTs) and (021.06 KPI 5-%-BoT GRAMPIAN)</t>
  </si>
  <si>
    <t>(All BOTs) and (021.07 KPI 5-%-BoT GREATER GLASGOW,CLYDE)</t>
  </si>
  <si>
    <t>(All BOTs) and (021.08 KPI 5-%-BoT HIGHLAND)</t>
  </si>
  <si>
    <t>(All BOTs) and (021.09 KPI 5-%-BoT LANARKSHIRE)</t>
  </si>
  <si>
    <t>(All BOTs) and (021.10 KPI 5-%-BoT LOTHIAN)</t>
  </si>
  <si>
    <t>(All BOTs) and (021.11 KPI 5-%-BoT ORKNEY)</t>
  </si>
  <si>
    <t>(All BOTs) and (021.12 KPI 5-%-BoT SHETLAND)</t>
  </si>
  <si>
    <t>(All BOTs) and (021.13 KPI 5-%-BoT TAYSIDE)</t>
  </si>
  <si>
    <t>(All BOTs) and (021.14 KPI 5-%-BoT WESTERN ISLES)</t>
  </si>
  <si>
    <t>(All BOTs) and (021.99 KPI 5-%-*** TOTAL ***)</t>
  </si>
  <si>
    <t>(All BOTs) and (022.01 KPI 6-EP-BoT AYRSHIRE AND ARRAN)</t>
  </si>
  <si>
    <t>(All BOTs) and (022.02 KPI 6-EP-BoT BORDERS)</t>
  </si>
  <si>
    <t>(All BOTs) and (022.03 KPI 6-EP-BoT DUMFRIES AND GALLOWAY)</t>
  </si>
  <si>
    <t>(All BOTs) and (022.04 KPI 6-EP-BoT FIFE)</t>
  </si>
  <si>
    <t>(All BOTs) and (022.05 KPI 6-EP-BoT FORTH VALLEY)</t>
  </si>
  <si>
    <t>(All BOTs) and (022.06 KPI 6-EP-BoT GRAMPIAN)</t>
  </si>
  <si>
    <t>(All BOTs) and (022.07 KPI 6-EP-BoT GREATER GLASGOW,CLYDE)</t>
  </si>
  <si>
    <t>(All BOTs) and (022.08 KPI 6-EP-BoT HIGHLAND)</t>
  </si>
  <si>
    <t>(All BOTs) and (022.09 KPI 6-EP-BoT LANARKSHIRE)</t>
  </si>
  <si>
    <t>(All BOTs) and (022.10 KPI 6-EP-BoT LOTHIAN)</t>
  </si>
  <si>
    <t>(All BOTs) and (022.11 KPI 6-EP-BoT ORKNEY)</t>
  </si>
  <si>
    <t>(All BOTs) and (022.12 KPI 6-EP-BoT SHETLAND)</t>
  </si>
  <si>
    <t>(All BOTs) and (022.13 KPI 6-EP-BoT TAYSIDE)</t>
  </si>
  <si>
    <t>(All BOTs) and (022.14 KPI 6-EP-BoT WESTERN ISLES)</t>
  </si>
  <si>
    <t>(All BOTs) and (022.99 KPI 6-EP-*** TOTAL ***)</t>
  </si>
  <si>
    <t>(All BOTs) and (023.01 KPI 6-US-BoT AYRSHIRE AND ARRAN)</t>
  </si>
  <si>
    <t>(All BOTs) and (023.02 KPI 6-US-BoT BORDERS)</t>
  </si>
  <si>
    <t>(All BOTs) and (023.03 KPI 6-US-BoT DUMFRIES AND GALLOWAY)</t>
  </si>
  <si>
    <t>(All BOTs) and (023.04 KPI 6-US-BoT FIFE)</t>
  </si>
  <si>
    <t>(All BOTs) and (023.05 KPI 6-US-BoT FORTH VALLEY)</t>
  </si>
  <si>
    <t>(All BOTs) and (023.06 KPI 6-US-BoT GRAMPIAN)</t>
  </si>
  <si>
    <t>(All BOTs) and (023.07 KPI 6-US-BoT GREATER GLASGOW,CLYDE)</t>
  </si>
  <si>
    <t>(All BOTs) and (023.08 KPI 6-US-BoT HIGHLAND)</t>
  </si>
  <si>
    <t>(All BOTs) and (023.09 KPI 6-US-BoT LANARKSHIRE)</t>
  </si>
  <si>
    <t>(All BOTs) and (023.10 KPI 6-US-BoT LOTHIAN)</t>
  </si>
  <si>
    <t>(All BOTs) and (023.11 KPI 6-US-BoT ORKNEY)</t>
  </si>
  <si>
    <t>(All BOTs) and (023.12 KPI 6-US-BoT SHETLAND)</t>
  </si>
  <si>
    <t>(All BOTs) and (023.13 KPI 6-US-BoT TAYSIDE)</t>
  </si>
  <si>
    <t>(All BOTs) and (023.14 KPI 6-US-BoT WESTERN ISLES)</t>
  </si>
  <si>
    <t>(All BOTs) and (023.99 KPI 6-US-*** TOTAL ***)</t>
  </si>
  <si>
    <t>(All BOTs) and (024.01 KPI 6-%-BoT AYRSHIRE AND ARRAN)</t>
  </si>
  <si>
    <t>(All BOTs) and (024.02 KPI 6-%-BoT BORDERS)</t>
  </si>
  <si>
    <t>(All BOTs) and (024.03 KPI 6-%-BoT DUMFRIES AND GALLOWAY)</t>
  </si>
  <si>
    <t>(All BOTs) and (024.04 KPI 6-%-BoT FIFE)</t>
  </si>
  <si>
    <t>(All BOTs) and (024.05 KPI 6-%-BoT FORTH VALLEY)</t>
  </si>
  <si>
    <t>(All BOTs) and (024.06 KPI 6-%-BoT GRAMPIAN)</t>
  </si>
  <si>
    <t>(All BOTs) and (024.07 KPI 6-%-BoT GREATER GLASGOW,CLYDE)</t>
  </si>
  <si>
    <t>(All BOTs) and (024.08 KPI 6-%-BoT HIGHLAND)</t>
  </si>
  <si>
    <t>(All BOTs) and (024.09 KPI 6-%-BoT LANARKSHIRE)</t>
  </si>
  <si>
    <t>(All BOTs) and (024.10 KPI 6-%-BoT LOTHIAN)</t>
  </si>
  <si>
    <t>(All BOTs) and (024.11 KPI 6-%-BoT ORKNEY)</t>
  </si>
  <si>
    <t>(All BOTs) and (024.12 KPI 6-%-BoT SHETLAND)</t>
  </si>
  <si>
    <t>(All BOTs) and (024.13 KPI 6-%-BoT TAYSIDE)</t>
  </si>
  <si>
    <t>(All BOTs) and (024.14 KPI 6-%-BoT WESTERN ISLES)</t>
  </si>
  <si>
    <t>(All BOTs) and (024.99 KPI 6-%-*** TOTAL ***)</t>
  </si>
  <si>
    <t>(All BOTs) and (025.01 KPI 7A-RES-BoT AYRSHIRE AND ARRAN)</t>
  </si>
  <si>
    <t>(All BOTs) and (025.02 KPI 7A-RES-BoT BORDERS)</t>
  </si>
  <si>
    <t>(All BOTs) and (025.03 KPI 7A-RES-BoT DUMFRIES AND GALLOWAY)</t>
  </si>
  <si>
    <t>(All BOTs) and (025.04 KPI 7A-RES-BoT FIFE)</t>
  </si>
  <si>
    <t>(All BOTs) and (025.05 KPI 7A-RES-BoT FORTH VALLEY)</t>
  </si>
  <si>
    <t>(All BOTs) and (025.06 KPI 7A-RES-BoT GRAMPIAN)</t>
  </si>
  <si>
    <t>(All BOTs) and (025.07 KPI 7A-RES-BoT GREATER GLASGOW,CLYDE)</t>
  </si>
  <si>
    <t>(All BOTs) and (025.08 KPI 7A-RES-BoT HIGHLAND)</t>
  </si>
  <si>
    <t>(All BOTs) and (025.09 KPI 7A-RES-BoT LANARKSHIRE)</t>
  </si>
  <si>
    <t>(All BOTs) and (025.10 KPI 7A-RES-BoT LOTHIAN)</t>
  </si>
  <si>
    <t>(All BOTs) and (025.11 KPI 7A-RES-BoT ORKNEY)</t>
  </si>
  <si>
    <t>(All BOTs) and (025.12 KPI 7A-RES-BoT SHETLAND)</t>
  </si>
  <si>
    <t>(All BOTs) and (025.13 KPI 7A-RES-BoT TAYSIDE)</t>
  </si>
  <si>
    <t>(All BOTs) and (025.14 KPI 7A-RES-BoT WESTERN ISLES)</t>
  </si>
  <si>
    <t>(All BOTs) and (025.99 KPI 7A-RES-*** TOTAL ***)</t>
  </si>
  <si>
    <t>(All BOTs) and (026.01 KPI 7A-US-BoT AYRSHIRE AND ARRAN)</t>
  </si>
  <si>
    <t>(All BOTs) and (026.02 KPI 7A-US-BoT BORDERS)</t>
  </si>
  <si>
    <t>(All BOTs) and (026.03 KPI 7A-US-BoT DUMFRIES AND GALLOWAY)</t>
  </si>
  <si>
    <t>(All BOTs) and (026.04 KPI 7A-US-BoT FIFE)</t>
  </si>
  <si>
    <t>(All BOTs) and (026.05 KPI 7A-US-BoT FORTH VALLEY)</t>
  </si>
  <si>
    <t>(All BOTs) and (026.06 KPI 7A-US-BoT GRAMPIAN)</t>
  </si>
  <si>
    <t>(All BOTs) and (026.07 KPI 7A-US-BoT GREATER GLASGOW,CLYDE)</t>
  </si>
  <si>
    <t>(All BOTs) and (026.08 KPI 7A-US-BoT HIGHLAND)</t>
  </si>
  <si>
    <t>(All BOTs) and (026.09 KPI 7A-US-BoT LANARKSHIRE)</t>
  </si>
  <si>
    <t>(All BOTs) and (026.10 KPI 7A-US-BoT LOTHIAN)</t>
  </si>
  <si>
    <t>(All BOTs) and (026.11 KPI 7A-US-BoT ORKNEY)</t>
  </si>
  <si>
    <t>(All BOTs) and (026.12 KPI 7A-US-BoT SHETLAND)</t>
  </si>
  <si>
    <t>(All BOTs) and (026.13 KPI 7A-US-BoT TAYSIDE)</t>
  </si>
  <si>
    <t>(All BOTs) and (026.14 KPI 7A-US-BoT WESTERN ISLES)</t>
  </si>
  <si>
    <t>(All BOTs) and (026.99 KPI 7A-US-*** TOTAL ***)</t>
  </si>
  <si>
    <t>(All BOTs) and (027.01 KPI 7A-%-BoT AYRSHIRE AND ARRAN)</t>
  </si>
  <si>
    <t>(All BOTs) and (027.02 KPI 7A-%-BoT BORDERS)</t>
  </si>
  <si>
    <t>(All BOTs) and (027.03 KPI 7A-%-BoT DUMFRIES AND GALLOWAY)</t>
  </si>
  <si>
    <t>(All BOTs) and (027.04 KPI 7A-%-BoT FIFE)</t>
  </si>
  <si>
    <t>(All BOTs) and (027.05 KPI 7A-%-BoT FORTH VALLEY)</t>
  </si>
  <si>
    <t>(All BOTs) and (027.06 KPI 7A-%-BoT GRAMPIAN)</t>
  </si>
  <si>
    <t>(All BOTs) and (027.07 KPI 7A-%-BoT GREATER GLASGOW,CLYDE)</t>
  </si>
  <si>
    <t>(All BOTs) and (027.08 KPI 7A-%-BoT HIGHLAND)</t>
  </si>
  <si>
    <t>(All BOTs) and (027.09 KPI 7A-%-BoT LANARKSHIRE)</t>
  </si>
  <si>
    <t>(All BOTs) and (027.10 KPI 7A-%-BoT LOTHIAN)</t>
  </si>
  <si>
    <t>(All BOTs) and (027.11 KPI 7A-%-BoT ORKNEY)</t>
  </si>
  <si>
    <t>(All BOTs) and (027.12 KPI 7A-%-BoT SHETLAND)</t>
  </si>
  <si>
    <t>(All BOTs) and (027.13 KPI 7A-%-BoT TAYSIDE)</t>
  </si>
  <si>
    <t>(All BOTs) and (027.14 KPI 7A-%-BoT WESTERN ISLES)</t>
  </si>
  <si>
    <t>(All BOTs) and (027.99 KPI 7A-%-*** TOTAL ***)</t>
  </si>
  <si>
    <t>(All BOTs) and (028.01 KPI 7B-RES-BoT AYRSHIRE AND ARRAN)</t>
  </si>
  <si>
    <t>(All BOTs) and (028.02 KPI 7B-RES-BoT BORDERS)</t>
  </si>
  <si>
    <t>(All BOTs) and (028.03 KPI 7B-RES-BoT DUMFRIES AND GALLOWAY)</t>
  </si>
  <si>
    <t>(All BOTs) and (028.04 KPI 7B-RES-BoT FIFE)</t>
  </si>
  <si>
    <t>(All BOTs) and (028.05 KPI 7B-RES-BoT FORTH VALLEY)</t>
  </si>
  <si>
    <t>(All BOTs) and (028.06 KPI 7B-RES-BoT GRAMPIAN)</t>
  </si>
  <si>
    <t>(All BOTs) and (028.07 KPI 7B-RES-BoT GREATER GLASGOW,CLYDE)</t>
  </si>
  <si>
    <t>(All BOTs) and (028.08 KPI 7B-RES-BoT HIGHLAND)</t>
  </si>
  <si>
    <t>(All BOTs) and (028.09 KPI 7B-RES-BoT LANARKSHIRE)</t>
  </si>
  <si>
    <t>(All BOTs) and (028.10 KPI 7B-RES-BoT LOTHIAN)</t>
  </si>
  <si>
    <t>(All BOTs) and (028.11 KPI 7B-RES-BoT ORKNEY)</t>
  </si>
  <si>
    <t>(All BOTs) and (028.12 KPI 7B-RES-BoT SHETLAND)</t>
  </si>
  <si>
    <t>(All BOTs) and (028.13 KPI 7B-RES-BoT TAYSIDE)</t>
  </si>
  <si>
    <t>(All BOTs) and (028.14 KPI 7B-RES-BoT WESTERN ISLES)</t>
  </si>
  <si>
    <t>(All BOTs) and (028.99 KPI 7B-RES-*** TOTAL ***)</t>
  </si>
  <si>
    <t>(All BOTs) and (029.01 KPI 7B-US-BoT AYRSHIRE AND ARRAN)</t>
  </si>
  <si>
    <t>(All BOTs) and (029.02 KPI 7B-US-BoT BORDERS)</t>
  </si>
  <si>
    <t>(All BOTs) and (029.03 KPI 7B-US-BoT DUMFRIES AND GALLOWAY)</t>
  </si>
  <si>
    <t>(All BOTs) and (029.04 KPI 7B-US-BoT FIFE)</t>
  </si>
  <si>
    <t>(All BOTs) and (029.05 KPI 7B-US-BoT FORTH VALLEY)</t>
  </si>
  <si>
    <t>(All BOTs) and (029.06 KPI 7B-US-BoT GRAMPIAN)</t>
  </si>
  <si>
    <t>(All BOTs) and (029.07 KPI 7B-US-BoT GREATER GLASGOW,CLYDE)</t>
  </si>
  <si>
    <t>(All BOTs) and (029.08 KPI 7B-US-BoT HIGHLAND)</t>
  </si>
  <si>
    <t>(All BOTs) and (029.09 KPI 7B-US-BoT LANARKSHIRE)</t>
  </si>
  <si>
    <t>(All BOTs) and (029.10 KPI 7B-US-BoT LOTHIAN)</t>
  </si>
  <si>
    <t>(All BOTs) and (029.11 KPI 7B-US-BoT ORKNEY)</t>
  </si>
  <si>
    <t>(All BOTs) and (029.12 KPI 7B-US-BoT SHETLAND)</t>
  </si>
  <si>
    <t>(All BOTs) and (029.13 KPI 7B-US-BoT TAYSIDE)</t>
  </si>
  <si>
    <t>(All BOTs) and (029.14 KPI 7B-US-BoT WESTERN ISLES)</t>
  </si>
  <si>
    <t>(All BOTs) and (029.99 KPI 7B-US-*** TOTAL ***)</t>
  </si>
  <si>
    <t>(All BOTs) and (030.01 KPI 7B-%-BoT AYRSHIRE AND ARRAN)</t>
  </si>
  <si>
    <t>(All BOTs) and (030.02 KPI 7B-%-BoT BORDERS)</t>
  </si>
  <si>
    <t>(All BOTs) and (030.03 KPI 7B-%-BoT DUMFRIES AND GALLOWAY)</t>
  </si>
  <si>
    <t>(All BOTs) and (030.04 KPI 7B-%-BoT FIFE)</t>
  </si>
  <si>
    <t>(All BOTs) and (030.05 KPI 7B-%-BoT FORTH VALLEY)</t>
  </si>
  <si>
    <t>(All BOTs) and (030.06 KPI 7B-%-BoT GRAMPIAN)</t>
  </si>
  <si>
    <t>(All BOTs) and (030.07 KPI 7B-%-BoT GREATER GLASGOW,CLYDE)</t>
  </si>
  <si>
    <t>(All BOTs) and (030.08 KPI 7B-%-BoT HIGHLAND)</t>
  </si>
  <si>
    <t>(All BOTs) and (030.09 KPI 7B-%-BoT LANARKSHIRE)</t>
  </si>
  <si>
    <t>(All BOTs) and (030.10 KPI 7B-%-BoT LOTHIAN)</t>
  </si>
  <si>
    <t>(All BOTs) and (030.11 KPI 7B-%-BoT ORKNEY)</t>
  </si>
  <si>
    <t>(All BOTs) and (030.12 KPI 7B-%-BoT SHETLAND)</t>
  </si>
  <si>
    <t>(All BOTs) and (030.13 KPI 7B-%-BoT TAYSIDE)</t>
  </si>
  <si>
    <t>(All BOTs) and (030.14 KPI 7B-%-BoT WESTERN ISLES)</t>
  </si>
  <si>
    <t>(All BOTs) and (030.99 KPI 7B-%-*** TOTAL ***)</t>
  </si>
  <si>
    <t>(All BOTs) and (031.01 KPI 7-RES-BoT AYRSHIRE AND ARRAN)</t>
  </si>
  <si>
    <t>(All BOTs) and (031.02 KPI 7-RES-BoT BORDERS)</t>
  </si>
  <si>
    <t>(All BOTs) and (031.03 KPI 7-RES-BoT DUMFRIES AND GALLOWAY)</t>
  </si>
  <si>
    <t>(All BOTs) and (031.04 KPI 7-RES-BoT FIFE)</t>
  </si>
  <si>
    <t>(All BOTs) and (031.05 KPI 7-RES-BoT FORTH VALLEY)</t>
  </si>
  <si>
    <t>(All BOTs) and (031.06 KPI 7-RES-BoT GRAMPIAN)</t>
  </si>
  <si>
    <t>(All BOTs) and (031.07 KPI 7-RES-BoT GREATER GLASGOW,CLYDE)</t>
  </si>
  <si>
    <t>(All BOTs) and (031.08 KPI 7-RES-BoT HIGHLAND)</t>
  </si>
  <si>
    <t>(All BOTs) and (031.09 KPI 7-RES-BoT LANARKSHIRE)</t>
  </si>
  <si>
    <t>(All BOTs) and (031.10 KPI 7-RES-BoT LOTHIAN)</t>
  </si>
  <si>
    <t>(All BOTs) and (031.11 KPI 7-RES-BoT ORKNEY)</t>
  </si>
  <si>
    <t>(All BOTs) and (031.12 KPI 7-RES-BoT SHETLAND)</t>
  </si>
  <si>
    <t>(All BOTs) and (031.13 KPI 7-RES-BoT TAYSIDE)</t>
  </si>
  <si>
    <t>(All BOTs) and (031.14 KPI 7-RES-BoT WESTERN ISLES)</t>
  </si>
  <si>
    <t>(All BOTs) and (031.99 KPI 7-RES-*** TOTAL ***)</t>
  </si>
  <si>
    <t>(All BOTs) and (032.01 KPI 7-US-BoT AYRSHIRE AND ARRAN)</t>
  </si>
  <si>
    <t>(All BOTs) and (032.02 KPI 7-US-BoT BORDERS)</t>
  </si>
  <si>
    <t>(All BOTs) and (032.03 KPI 7-US-BoT DUMFRIES AND GALLOWAY)</t>
  </si>
  <si>
    <t>(All BOTs) and (032.04 KPI 7-US-BoT FIFE)</t>
  </si>
  <si>
    <t>(All BOTs) and (032.05 KPI 7-US-BoT FORTH VALLEY)</t>
  </si>
  <si>
    <t>(All BOTs) and (032.06 KPI 7-US-BoT GRAMPIAN)</t>
  </si>
  <si>
    <t>(All BOTs) and (032.07 KPI 7-US-BoT GREATER GLASGOW,CLYDE)</t>
  </si>
  <si>
    <t>(All BOTs) and (032.08 KPI 7-US-BoT HIGHLAND)</t>
  </si>
  <si>
    <t>(All BOTs) and (032.09 KPI 7-US-BoT LANARKSHIRE)</t>
  </si>
  <si>
    <t>(All BOTs) and (032.10 KPI 7-US-BoT LOTHIAN)</t>
  </si>
  <si>
    <t>(All BOTs) and (032.11 KPI 7-US-BoT ORKNEY)</t>
  </si>
  <si>
    <t>(All BOTs) and (032.12 KPI 7-US-BoT SHETLAND)</t>
  </si>
  <si>
    <t>(All BOTs) and (032.13 KPI 7-US-BoT TAYSIDE)</t>
  </si>
  <si>
    <t>(All BOTs) and (032.14 KPI 7-US-BoT WESTERN ISLES)</t>
  </si>
  <si>
    <t>(All BOTs) and (032.99 KPI 7-US-*** TOTAL ***)</t>
  </si>
  <si>
    <t>(All BOTs) and (033.01 KPI 7-%-BoT AYRSHIRE AND ARRAN)</t>
  </si>
  <si>
    <t>(All BOTs) and (033.02 KPI 7-%-BoT BORDERS)</t>
  </si>
  <si>
    <t>(All BOTs) and (033.03 KPI 7-%-BoT DUMFRIES AND GALLOWAY)</t>
  </si>
  <si>
    <t>(All BOTs) and (033.04 KPI 7-%-BoT FIFE)</t>
  </si>
  <si>
    <t>(All BOTs) and (033.05 KPI 7-%-BoT FORTH VALLEY)</t>
  </si>
  <si>
    <t>(All BOTs) and (033.06 KPI 7-%-BoT GRAMPIAN)</t>
  </si>
  <si>
    <t>(All BOTs) and (033.07 KPI 7-%-BoT GREATER GLASGOW,CLYDE)</t>
  </si>
  <si>
    <t>(All BOTs) and (033.08 KPI 7-%-BoT HIGHLAND)</t>
  </si>
  <si>
    <t>(All BOTs) and (033.09 KPI 7-%-BoT LANARKSHIRE)</t>
  </si>
  <si>
    <t>(All BOTs) and (033.10 KPI 7-%-BoT LOTHIAN)</t>
  </si>
  <si>
    <t>(All BOTs) and (033.11 KPI 7-%-BoT ORKNEY)</t>
  </si>
  <si>
    <t>(All BOTs) and (033.12 KPI 7-%-BoT SHETLAND)</t>
  </si>
  <si>
    <t>(All BOTs) and (033.13 KPI 7-%-BoT TAYSIDE)</t>
  </si>
  <si>
    <t>(All BOTs) and (033.14 KPI 7-%-BoT WESTERN ISLES)</t>
  </si>
  <si>
    <t>(All BOTs) and (033.99 KPI 7-%-*** TOTAL ***)</t>
  </si>
  <si>
    <t>(All BOTs) and (034.01 KPI 8-A-BoT AYRSHIRE AND ARRAN)</t>
  </si>
  <si>
    <t>(All BOTs) and (034.02 KPI 8-A-BoT BORDERS)</t>
  </si>
  <si>
    <t>(All BOTs) and (034.03 KPI 8-A-BoT DUMFRIES AND GALLOWAY)</t>
  </si>
  <si>
    <t>(All BOTs) and (034.04 KPI 8-A-BoT FIFE)</t>
  </si>
  <si>
    <t>(All BOTs) and (034.05 KPI 8-A-BoT FORTH VALLEY)</t>
  </si>
  <si>
    <t>(All BOTs) and (034.06 KPI 8-A-BoT GRAMPIAN)</t>
  </si>
  <si>
    <t>(All BOTs) and (034.07 KPI 8-A-BoT GREATER GLASGOW,CLYDE)</t>
  </si>
  <si>
    <t>(All BOTs) and (034.08 KPI 8-A-BoT HIGHLAND)</t>
  </si>
  <si>
    <t>(All BOTs) and (034.09 KPI 8-A-BoT LANARKSHIRE)</t>
  </si>
  <si>
    <t>(All BOTs) and (034.10 KPI 8-A-BoT LOTHIAN)</t>
  </si>
  <si>
    <t>(All BOTs) and (034.11 KPI 8-A-BoT ORKNEY)</t>
  </si>
  <si>
    <t>(All BOTs) and (034.12 KPI 8-A-BoT SHETLAND)</t>
  </si>
  <si>
    <t>(All BOTs) and (034.13 KPI 8-A-BoT TAYSIDE)</t>
  </si>
  <si>
    <t>(All BOTs) and (034.14 KPI 8-A-BoT WESTERN ISLES)</t>
  </si>
  <si>
    <t>(All BOTs) and (034.99 KPI 8-A-*** TOTAL ***)</t>
  </si>
  <si>
    <t>(All BOTs) and (035.01 KPI 8-B-BoT AYRSHIRE AND ARRAN)</t>
  </si>
  <si>
    <t>(All BOTs) and (035.02 KPI 8-B-BoT BORDERS)</t>
  </si>
  <si>
    <t>(All BOTs) and (035.03 KPI 8-B-BoT DUMFRIES AND GALLOWAY)</t>
  </si>
  <si>
    <t>(All BOTs) and (035.04 KPI 8-B-BoT FIFE)</t>
  </si>
  <si>
    <t>(All BOTs) and (035.05 KPI 8-B-BoT FORTH VALLEY)</t>
  </si>
  <si>
    <t>(All BOTs) and (035.06 KPI 8-B-BoT GRAMPIAN)</t>
  </si>
  <si>
    <t>(All BOTs) and (035.07 KPI 8-B-BoT GREATER GLASGOW,CLYDE)</t>
  </si>
  <si>
    <t>(All BOTs) and (035.08 KPI 8-B-BoT HIGHLAND)</t>
  </si>
  <si>
    <t>(All BOTs) and (035.09 KPI 8-B-BoT LANARKSHIRE)</t>
  </si>
  <si>
    <t>(All BOTs) and (035.10 KPI 8-B-BoT LOTHIAN)</t>
  </si>
  <si>
    <t>(All BOTs) and (035.11 KPI 8-B-BoT ORKNEY)</t>
  </si>
  <si>
    <t>(All BOTs) and (035.12 KPI 8-B-BoT SHETLAND)</t>
  </si>
  <si>
    <t>(All BOTs) and (035.13 KPI 8-B-BoT TAYSIDE)</t>
  </si>
  <si>
    <t>(All BOTs) and (035.14 KPI 8-B-BoT WESTERN ISLES)</t>
  </si>
  <si>
    <t>(All BOTs) and (035.99 KPI 8-B-*** TOTAL ***)</t>
  </si>
  <si>
    <t>(All BOTs) and (036.01 KPI 8-C-BoT AYRSHIRE AND ARRAN)</t>
  </si>
  <si>
    <t>(All BOTs) and (036.02 KPI 8-C-BoT BORDERS)</t>
  </si>
  <si>
    <t>(All BOTs) and (036.03 KPI 8-C-BoT DUMFRIES AND GALLOWAY)</t>
  </si>
  <si>
    <t>(All BOTs) and (036.04 KPI 8-C-BoT FIFE)</t>
  </si>
  <si>
    <t>(All BOTs) and (036.05 KPI 8-C-BoT FORTH VALLEY)</t>
  </si>
  <si>
    <t>(All BOTs) and (036.06 KPI 8-C-BoT GRAMPIAN)</t>
  </si>
  <si>
    <t>(All BOTs) and (036.07 KPI 8-C-BoT GREATER GLASGOW,CLYDE)</t>
  </si>
  <si>
    <t>(All BOTs) and (036.08 KPI 8-C-BoT HIGHLAND)</t>
  </si>
  <si>
    <t>(All BOTs) and (036.09 KPI 8-C-BoT LANARKSHIRE)</t>
  </si>
  <si>
    <t>(All BOTs) and (036.10 KPI 8-C-BoT LOTHIAN)</t>
  </si>
  <si>
    <t>(All BOTs) and (036.11 KPI 8-C-BoT ORKNEY)</t>
  </si>
  <si>
    <t>(All BOTs) and (036.12 KPI 8-C-BoT SHETLAND)</t>
  </si>
  <si>
    <t>(All BOTs) and (036.13 KPI 8-C-BoT TAYSIDE)</t>
  </si>
  <si>
    <t>(All BOTs) and (036.14 KPI 8-C-BoT WESTERN ISLES)</t>
  </si>
  <si>
    <t>(All BOTs) and (036.99 KPI 8-C-*** TOTAL ***)</t>
  </si>
  <si>
    <t>(All BOTs) and (037.01 KPI 8-D-BoT AYRSHIRE AND ARRAN)</t>
  </si>
  <si>
    <t>(All BOTs) and (037.02 KPI 8-D-BoT BORDERS)</t>
  </si>
  <si>
    <t>(All BOTs) and (037.03 KPI 8-D-BoT DUMFRIES AND GALLOWAY)</t>
  </si>
  <si>
    <t>(All BOTs) and (037.04 KPI 8-D-BoT FIFE)</t>
  </si>
  <si>
    <t>(All BOTs) and (037.05 KPI 8-D-BoT FORTH VALLEY)</t>
  </si>
  <si>
    <t>(All BOTs) and (037.06 KPI 8-D-BoT GRAMPIAN)</t>
  </si>
  <si>
    <t>(All BOTs) and (037.07 KPI 8-D-BoT GREATER GLASGOW,CLYDE)</t>
  </si>
  <si>
    <t>(All BOTs) and (037.08 KPI 8-D-BoT HIGHLAND)</t>
  </si>
  <si>
    <t>(All BOTs) and (037.09 KPI 8-D-BoT LANARKSHIRE)</t>
  </si>
  <si>
    <t>(All BOTs) and (037.10 KPI 8-D-BoT LOTHIAN)</t>
  </si>
  <si>
    <t>(All BOTs) and (037.11 KPI 8-D-BoT ORKNEY)</t>
  </si>
  <si>
    <t>(All BOTs) and (037.12 KPI 8-D-BoT SHETLAND)</t>
  </si>
  <si>
    <t>(All BOTs) and (037.13 KPI 8-D-BoT TAYSIDE)</t>
  </si>
  <si>
    <t>(All BOTs) and (037.14 KPI 8-D-BoT WESTERN ISLES)</t>
  </si>
  <si>
    <t>(All BOTs) and (037.99 KPI 8-D-*** TOTAL ***)</t>
  </si>
  <si>
    <t>(All BOTs) and (038.01 KPI 8-E-BoT AYRSHIRE AND ARRAN)</t>
  </si>
  <si>
    <t>(All BOTs) and (038.02 KPI 8-E-BoT BORDERS)</t>
  </si>
  <si>
    <t>(All BOTs) and (038.03 KPI 8-E-BoT DUMFRIES AND GALLOWAY)</t>
  </si>
  <si>
    <t>(All BOTs) and (038.04 KPI 8-E-BoT FIFE)</t>
  </si>
  <si>
    <t>(All BOTs) and (038.05 KPI 8-E-BoT FORTH VALLEY)</t>
  </si>
  <si>
    <t>(All BOTs) and (038.06 KPI 8-E-BoT GRAMPIAN)</t>
  </si>
  <si>
    <t>(All BOTs) and (038.07 KPI 8-E-BoT GREATER GLASGOW,CLYDE)</t>
  </si>
  <si>
    <t>(All BOTs) and (038.08 KPI 8-E-BoT HIGHLAND)</t>
  </si>
  <si>
    <t>(All BOTs) and (038.09 KPI 8-E-BoT LANARKSHIRE)</t>
  </si>
  <si>
    <t>(All BOTs) and (038.10 KPI 8-E-BoT LOTHIAN)</t>
  </si>
  <si>
    <t>(All BOTs) and (038.11 KPI 8-E-BoT ORKNEY)</t>
  </si>
  <si>
    <t>(All BOTs) and (038.12 KPI 8-E-BoT SHETLAND)</t>
  </si>
  <si>
    <t>(All BOTs) and (038.13 KPI 8-E-BoT TAYSIDE)</t>
  </si>
  <si>
    <t>(All BOTs) and (038.14 KPI 8-E-BoT WESTERN ISLES)</t>
  </si>
  <si>
    <t>(All BOTs) and (038.99 KPI 8-E-*** TOTAL ***)</t>
  </si>
  <si>
    <t>(All BOTs) and (039.01 KPI 9-A-BoT AYRSHIRE AND ARRAN)</t>
  </si>
  <si>
    <t>(All BOTs) and (039.02 KPI 9-A-BoT BORDERS)</t>
  </si>
  <si>
    <t>(All BOTs) and (039.03 KPI 9-A-BoT DUMFRIES AND GALLOWAY)</t>
  </si>
  <si>
    <t>(All BOTs) and (039.04 KPI 9-A-BoT FIFE)</t>
  </si>
  <si>
    <t>(All BOTs) and (039.05 KPI 9-A-BoT FORTH VALLEY)</t>
  </si>
  <si>
    <t>(All BOTs) and (039.06 KPI 9-A-BoT GRAMPIAN)</t>
  </si>
  <si>
    <t>(All BOTs) and (039.07 KPI 9-A-BoT GREATER GLASGOW,CLYDE)</t>
  </si>
  <si>
    <t>(All BOTs) and (039.08 KPI 9-A-BoT HIGHLAND)</t>
  </si>
  <si>
    <t>(All BOTs) and (039.09 KPI 9-A-BoT LANARKSHIRE)</t>
  </si>
  <si>
    <t>(All BOTs) and (039.10 KPI 9-A-BoT LOTHIAN)</t>
  </si>
  <si>
    <t>(All BOTs) and (039.11 KPI 9-A-BoT ORKNEY)</t>
  </si>
  <si>
    <t>(All BOTs) and (039.12 KPI 9-A-BoT SHETLAND)</t>
  </si>
  <si>
    <t>(All BOTs) and (039.13 KPI 9-A-BoT TAYSIDE)</t>
  </si>
  <si>
    <t>(All BOTs) and (039.14 KPI 9-A-BoT WESTERN ISLES)</t>
  </si>
  <si>
    <t>(All BOTs) and (039.99 KPI 9-A-*** TOTAL ***)</t>
  </si>
  <si>
    <t>(All BOTs) and (040.01 KPI 9-B-BoT AYRSHIRE AND ARRAN)</t>
  </si>
  <si>
    <t>(All BOTs) and (040.02 KPI 9-B-BoT BORDERS)</t>
  </si>
  <si>
    <t>(All BOTs) and (040.03 KPI 9-B-BoT DUMFRIES AND GALLOWAY)</t>
  </si>
  <si>
    <t>(All BOTs) and (040.04 KPI 9-B-BoT FIFE)</t>
  </si>
  <si>
    <t>(All BOTs) and (040.05 KPI 9-B-BoT FORTH VALLEY)</t>
  </si>
  <si>
    <t>(All BOTs) and (040.06 KPI 9-B-BoT GRAMPIAN)</t>
  </si>
  <si>
    <t>(All BOTs) and (040.07 KPI 9-B-BoT GREATER GLASGOW,CLYDE)</t>
  </si>
  <si>
    <t>(All BOTs) and (040.08 KPI 9-B-BoT HIGHLAND)</t>
  </si>
  <si>
    <t>(All BOTs) and (040.09 KPI 9-B-BoT LANARKSHIRE)</t>
  </si>
  <si>
    <t>(All BOTs) and (040.10 KPI 9-B-BoT LOTHIAN)</t>
  </si>
  <si>
    <t>(All BOTs) and (040.11 KPI 9-B-BoT ORKNEY)</t>
  </si>
  <si>
    <t>(All BOTs) and (040.12 KPI 9-B-BoT SHETLAND)</t>
  </si>
  <si>
    <t>(All BOTs) and (040.13 KPI 9-B-BoT TAYSIDE)</t>
  </si>
  <si>
    <t>(All BOTs) and (040.14 KPI 9-B-BoT WESTERN ISLES)</t>
  </si>
  <si>
    <t>(All BOTs) and (040.99 KPI 9-B-*** TOTAL ***)</t>
  </si>
  <si>
    <t>(All BOTs) and (041.01 KPI 9-C-BoT AYRSHIRE AND ARRAN)</t>
  </si>
  <si>
    <t>(All BOTs) and (041.02 KPI 9-C-BoT BORDERS)</t>
  </si>
  <si>
    <t>(All BOTs) and (041.03 KPI 9-C-BoT DUMFRIES AND GALLOWAY)</t>
  </si>
  <si>
    <t>(All BOTs) and (041.04 KPI 9-C-BoT FIFE)</t>
  </si>
  <si>
    <t>(All BOTs) and (041.05 KPI 9-C-BoT FORTH VALLEY)</t>
  </si>
  <si>
    <t>(All BOTs) and (041.06 KPI 9-C-BoT GRAMPIAN)</t>
  </si>
  <si>
    <t>(All BOTs) and (041.07 KPI 9-C-BoT GREATER GLASGOW,CLYDE)</t>
  </si>
  <si>
    <t>(All BOTs) and (041.08 KPI 9-C-BoT HIGHLAND)</t>
  </si>
  <si>
    <t>(All BOTs) and (041.09 KPI 9-C-BoT LANARKSHIRE)</t>
  </si>
  <si>
    <t>(All BOTs) and (041.10 KPI 9-C-BoT LOTHIAN)</t>
  </si>
  <si>
    <t>(All BOTs) and (041.11 KPI 9-C-BoT ORKNEY)</t>
  </si>
  <si>
    <t>(All BOTs) and (041.12 KPI 9-C-BoT SHETLAND)</t>
  </si>
  <si>
    <t>(All BOTs) and (041.13 KPI 9-C-BoT TAYSIDE)</t>
  </si>
  <si>
    <t>(All BOTs) and (041.14 KPI 9-C-BoT WESTERN ISLES)</t>
  </si>
  <si>
    <t>(All BOTs) and (041.99 KPI 9-C-*** TOTAL ***)</t>
  </si>
  <si>
    <t>(All BOTs) and (042.01 KPI 9-D-BoT AYRSHIRE AND ARRAN)</t>
  </si>
  <si>
    <t>(All BOTs) and (042.02 KPI 9-D-BoT BORDERS)</t>
  </si>
  <si>
    <t>(All BOTs) and (042.03 KPI 9-D-BoT DUMFRIES AND GALLOWAY)</t>
  </si>
  <si>
    <t>(All BOTs) and (042.04 KPI 9-D-BoT FIFE)</t>
  </si>
  <si>
    <t>(All BOTs) and (042.05 KPI 9-D-BoT FORTH VALLEY)</t>
  </si>
  <si>
    <t>(All BOTs) and (042.06 KPI 9-D-BoT GRAMPIAN)</t>
  </si>
  <si>
    <t>(All BOTs) and (042.07 KPI 9-D-BoT GREATER GLASGOW,CLYDE)</t>
  </si>
  <si>
    <t>(All BOTs) and (042.08 KPI 9-D-BoT HIGHLAND)</t>
  </si>
  <si>
    <t>(All BOTs) and (042.09 KPI 9-D-BoT LANARKSHIRE)</t>
  </si>
  <si>
    <t>(All BOTs) and (042.10 KPI 9-D-BoT LOTHIAN)</t>
  </si>
  <si>
    <t>(All BOTs) and (042.11 KPI 9-D-BoT ORKNEY)</t>
  </si>
  <si>
    <t>(All BOTs) and (042.12 KPI 9-D-BoT SHETLAND)</t>
  </si>
  <si>
    <t>(All BOTs) and (042.13 KPI 9-D-BoT TAYSIDE)</t>
  </si>
  <si>
    <t>(All BOTs) and (042.14 KPI 9-D-BoT WESTERN ISLES)</t>
  </si>
  <si>
    <t>(All BOTs) and (042.99 KPI 9-D-*** TOTAL ***)</t>
  </si>
  <si>
    <t>(All BOTs) and (043.01 KPI 9-E-BoT AYRSHIRE AND ARRAN)</t>
  </si>
  <si>
    <t>(All BOTs) and (043.02 KPI 9-E-BoT BORDERS)</t>
  </si>
  <si>
    <t>(All BOTs) and (043.03 KPI 9-E-BoT DUMFRIES AND GALLOWAY)</t>
  </si>
  <si>
    <t>(All BOTs) and (043.04 KPI 9-E-BoT FIFE)</t>
  </si>
  <si>
    <t>(All BOTs) and (043.05 KPI 9-E-BoT FORTH VALLEY)</t>
  </si>
  <si>
    <t>(All BOTs) and (043.06 KPI 9-E-BoT GRAMPIAN)</t>
  </si>
  <si>
    <t>(All BOTs) and (043.07 KPI 9-E-BoT GREATER GLASGOW,CLYDE)</t>
  </si>
  <si>
    <t>(All BOTs) and (043.08 KPI 9-E-BoT HIGHLAND)</t>
  </si>
  <si>
    <t>(All BOTs) and (043.09 KPI 9-E-BoT LANARKSHIRE)</t>
  </si>
  <si>
    <t>(All BOTs) and (043.10 KPI 9-E-BoT LOTHIAN)</t>
  </si>
  <si>
    <t>(All BOTs) and (043.11 KPI 9-E-BoT ORKNEY)</t>
  </si>
  <si>
    <t>(All BOTs) and (043.12 KPI 9-E-BoT SHETLAND)</t>
  </si>
  <si>
    <t>(All BOTs) and (043.13 KPI 9-E-BoT TAYSIDE)</t>
  </si>
  <si>
    <t>(All BOTs) and (043.14 KPI 9-E-BoT WESTERN ISLES)</t>
  </si>
  <si>
    <t>(All BOTs) and (043.99 KPI 9-E-*** TOTAL ***)</t>
  </si>
  <si>
    <t>(All BOTs) and (044.01 KPI 9-%-BoT AYRSHIRE AND ARRAN)</t>
  </si>
  <si>
    <t>(All BOTs) and (044.02 KPI 9-%-BoT BORDERS)</t>
  </si>
  <si>
    <t>(All BOTs) and (044.03 KPI 9-%-BoT DUMFRIES AND GALLOWAY)</t>
  </si>
  <si>
    <t>(All BOTs) and (044.04 KPI 9-%-BoT FIFE)</t>
  </si>
  <si>
    <t>(All BOTs) and (044.05 KPI 9-%-BoT FORTH VALLEY)</t>
  </si>
  <si>
    <t>(All BOTs) and (044.06 KPI 9-%-BoT GRAMPIAN)</t>
  </si>
  <si>
    <t>(All BOTs) and (044.07 KPI 9-%-BoT GREATER GLASGOW,CLYDE)</t>
  </si>
  <si>
    <t>(All BOTs) and (044.08 KPI 9-%-BoT HIGHLAND)</t>
  </si>
  <si>
    <t>(All BOTs) and (044.09 KPI 9-%-BoT LANARKSHIRE)</t>
  </si>
  <si>
    <t>(All BOTs) and (044.10 KPI 9-%-BoT LOTHIAN)</t>
  </si>
  <si>
    <t>(All BOTs) and (044.11 KPI 9-%-BoT ORKNEY)</t>
  </si>
  <si>
    <t>(All BOTs) and (044.12 KPI 9-%-BoT SHETLAND)</t>
  </si>
  <si>
    <t>(All BOTs) and (044.13 KPI 9-%-BoT TAYSIDE)</t>
  </si>
  <si>
    <t>(All BOTs) and (044.14 KPI 9-%-BoT WESTERN ISLES)</t>
  </si>
  <si>
    <t>(All BOTs) and (044.99 KPI 9-%-*** TOTAL ***)</t>
  </si>
  <si>
    <t>(All BOTs) and (045.01 KPI 10-SUC-BoT AYRSHIRE AND ARRAN)</t>
  </si>
  <si>
    <t>(All BOTs) and (045.02 KPI 10-SUC-BoT BORDERS)</t>
  </si>
  <si>
    <t>(All BOTs) and (045.03 KPI 10-SUC-BoT DUMFRIES AND GALLOWAY)</t>
  </si>
  <si>
    <t>(All BOTs) and (045.04 KPI 10-SUC-BoT FIFE)</t>
  </si>
  <si>
    <t>(All BOTs) and (045.05 KPI 10-SUC-BoT FORTH VALLEY)</t>
  </si>
  <si>
    <t>(All BOTs) and (045.06 KPI 10-SUC-BoT GRAMPIAN)</t>
  </si>
  <si>
    <t>(All BOTs) and (045.07 KPI 10-SUC-BoT GREATER GLASGOW,CLYDE)</t>
  </si>
  <si>
    <t>(All BOTs) and (045.08 KPI 10-SUC-BoT HIGHLAND)</t>
  </si>
  <si>
    <t>(All BOTs) and (045.09 KPI 10-SUC-BoT LANARKSHIRE)</t>
  </si>
  <si>
    <t>(All BOTs) and (045.10 KPI 10-SUC-BoT LOTHIAN)</t>
  </si>
  <si>
    <t>(All BOTs) and (045.11 KPI 10-SUC-BoT ORKNEY)</t>
  </si>
  <si>
    <t>(All BOTs) and (045.12 KPI 10-SUC-BoT SHETLAND)</t>
  </si>
  <si>
    <t>(All BOTs) and (045.13 KPI 10-SUC-BoT TAYSIDE)</t>
  </si>
  <si>
    <t>(All BOTs) and (045.14 KPI 10-SUC-BoT WESTERN ISLES)</t>
  </si>
  <si>
    <t>(All BOTs) and (045.99 KPI 10-SUC-*** TOTAL ***)</t>
  </si>
  <si>
    <t>(All BOTs) and (046.01 KPI 10-NEG-BoT AYRSHIRE AND ARRAN)</t>
  </si>
  <si>
    <t>(All BOTs) and (046.02 KPI 10-NEG-BoT BORDERS)</t>
  </si>
  <si>
    <t>(All BOTs) and (046.03 KPI 10-NEG-BoT DUMFRIES AND GALLOWAY)</t>
  </si>
  <si>
    <t>(All BOTs) and (046.04 KPI 10-NEG-BoT FIFE)</t>
  </si>
  <si>
    <t>(All BOTs) and (046.05 KPI 10-NEG-BoT FORTH VALLEY)</t>
  </si>
  <si>
    <t>(All BOTs) and (046.06 KPI 10-NEG-BoT GRAMPIAN)</t>
  </si>
  <si>
    <t>(All BOTs) and (046.07 KPI 10-NEG-BoT GREATER GLASGOW,CLYDE)</t>
  </si>
  <si>
    <t>(All BOTs) and (046.08 KPI 10-NEG-BoT HIGHLAND)</t>
  </si>
  <si>
    <t>(All BOTs) and (046.09 KPI 10-NEG-BoT LANARKSHIRE)</t>
  </si>
  <si>
    <t>(All BOTs) and (046.10 KPI 10-NEG-BoT LOTHIAN)</t>
  </si>
  <si>
    <t>(All BOTs) and (046.11 KPI 10-NEG-BoT ORKNEY)</t>
  </si>
  <si>
    <t>(All BOTs) and (046.12 KPI 10-NEG-BoT SHETLAND)</t>
  </si>
  <si>
    <t>(All BOTs) and (046.13 KPI 10-NEG-BoT TAYSIDE)</t>
  </si>
  <si>
    <t>(All BOTs) and (046.14 KPI 10-NEG-BoT WESTERN ISLES)</t>
  </si>
  <si>
    <t>(All BOTs) and (046.99 KPI 10-NEG-*** TOTAL ***)</t>
  </si>
  <si>
    <t>(All BOTs) and (047.01 KPI 10-%-BoT AYRSHIRE AND ARRAN)</t>
  </si>
  <si>
    <t>(All BOTs) and (047.02 KPI 10-%-BoT BORDERS)</t>
  </si>
  <si>
    <t>(All BOTs) and (047.03 KPI 10-%-BoT DUMFRIES AND GALLOWAY)</t>
  </si>
  <si>
    <t>(All BOTs) and (047.04 KPI 10-%-BoT FIFE)</t>
  </si>
  <si>
    <t>(All BOTs) and (047.05 KPI 10-%-BoT FORTH VALLEY)</t>
  </si>
  <si>
    <t>(All BOTs) and (047.06 KPI 10-%-BoT GRAMPIAN)</t>
  </si>
  <si>
    <t>(All BOTs) and (047.07 KPI 10-%-BoT GREATER GLASGOW,CLYDE)</t>
  </si>
  <si>
    <t>(All BOTs) and (047.08 KPI 10-%-BoT HIGHLAND)</t>
  </si>
  <si>
    <t>(All BOTs) and (047.09 KPI 10-%-BoT LANARKSHIRE)</t>
  </si>
  <si>
    <t>(All BOTs) and (047.10 KPI 10-%-BoT LOTHIAN)</t>
  </si>
  <si>
    <t>(All BOTs) and (047.11 KPI 10-%-BoT ORKNEY)</t>
  </si>
  <si>
    <t>(All BOTs) and (047.12 KPI 10-%-BoT SHETLAND)</t>
  </si>
  <si>
    <t>(All BOTs) and (047.13 KPI 10-%-BoT TAYSIDE)</t>
  </si>
  <si>
    <t>(All BOTs) and (047.14 KPI 10-%-BoT WESTERN ISLES)</t>
  </si>
  <si>
    <t>(All BOTs) and (047.99 KPI 10-%-*** TOTAL ***)</t>
  </si>
  <si>
    <t>(All BOTs) and (048.01 KPI 11-SUC-BoT AYRSHIRE AND ARRAN)</t>
  </si>
  <si>
    <t>(All BOTs) and (048.02 KPI 11-SUC-BoT BORDERS)</t>
  </si>
  <si>
    <t>(All BOTs) and (048.03 KPI 11-SUC-BoT DUMFRIES AND GALLOWAY)</t>
  </si>
  <si>
    <t>(All BOTs) and (048.04 KPI 11-SUC-BoT FIFE)</t>
  </si>
  <si>
    <t>(All BOTs) and (048.05 KPI 11-SUC-BoT FORTH VALLEY)</t>
  </si>
  <si>
    <t>(All BOTs) and (048.06 KPI 11-SUC-BoT GRAMPIAN)</t>
  </si>
  <si>
    <t>(All BOTs) and (048.07 KPI 11-SUC-BoT GREATER GLASGOW,CLYDE)</t>
  </si>
  <si>
    <t>(All BOTs) and (048.08 KPI 11-SUC-BoT HIGHLAND)</t>
  </si>
  <si>
    <t>(All BOTs) and (048.09 KPI 11-SUC-BoT LANARKSHIRE)</t>
  </si>
  <si>
    <t>(All BOTs) and (048.10 KPI 11-SUC-BoT LOTHIAN)</t>
  </si>
  <si>
    <t>(All BOTs) and (048.11 KPI 11-SUC-BoT ORKNEY)</t>
  </si>
  <si>
    <t>(All BOTs) and (048.12 KPI 11-SUC-BoT SHETLAND)</t>
  </si>
  <si>
    <t>(All BOTs) and (048.13 KPI 11-SUC-BoT TAYSIDE)</t>
  </si>
  <si>
    <t>(All BOTs) and (048.14 KPI 11-SUC-BoT WESTERN ISLES)</t>
  </si>
  <si>
    <t>(All BOTs) and (048.99 KPI 11-SUC-*** TOTAL ***)</t>
  </si>
  <si>
    <t>(All BOTs) and (049.01 KPI 11-OBS-BoT AYRSHIRE AND ARRAN)</t>
  </si>
  <si>
    <t>(All BOTs) and (049.02 KPI 11-OBS-BoT BORDERS)</t>
  </si>
  <si>
    <t>(All BOTs) and (049.03 KPI 11-OBS-BoT DUMFRIES AND GALLOWAY)</t>
  </si>
  <si>
    <t>(All BOTs) and (049.04 KPI 11-OBS-BoT FIFE)</t>
  </si>
  <si>
    <t>(All BOTs) and (049.05 KPI 11-OBS-BoT FORTH VALLEY)</t>
  </si>
  <si>
    <t>(All BOTs) and (049.06 KPI 11-OBS-BoT GRAMPIAN)</t>
  </si>
  <si>
    <t>(All BOTs) and (049.07 KPI 11-OBS-BoT GREATER GLASGOW,CLYDE)</t>
  </si>
  <si>
    <t>(All BOTs) and (049.08 KPI 11-OBS-BoT HIGHLAND)</t>
  </si>
  <si>
    <t>(All BOTs) and (049.09 KPI 11-OBS-BoT LANARKSHIRE)</t>
  </si>
  <si>
    <t>(All BOTs) and (049.10 KPI 11-OBS-BoT LOTHIAN)</t>
  </si>
  <si>
    <t>(All BOTs) and (049.11 KPI 11-OBS-BoT ORKNEY)</t>
  </si>
  <si>
    <t>(All BOTs) and (049.12 KPI 11-OBS-BoT SHETLAND)</t>
  </si>
  <si>
    <t>(All BOTs) and (049.13 KPI 11-OBS-BoT TAYSIDE)</t>
  </si>
  <si>
    <t>(All BOTs) and (049.14 KPI 11-OBS-BoT WESTERN ISLES)</t>
  </si>
  <si>
    <t>(All BOTs) and (049.99 KPI 11-OBS-*** TOTAL ***)</t>
  </si>
  <si>
    <t>(All BOTs) and (050.01 KPI 11-%-BoT AYRSHIRE AND ARRAN)</t>
  </si>
  <si>
    <t>(All BOTs) and (050.02 KPI 11-%-BoT BORDERS)</t>
  </si>
  <si>
    <t>(All BOTs) and (050.03 KPI 11-%-BoT DUMFRIES AND GALLOWAY)</t>
  </si>
  <si>
    <t>(All BOTs) and (050.04 KPI 11-%-BoT FIFE)</t>
  </si>
  <si>
    <t>(All BOTs) and (050.05 KPI 11-%-BoT FORTH VALLEY)</t>
  </si>
  <si>
    <t>(All BOTs) and (050.06 KPI 11-%-BoT GRAMPIAN)</t>
  </si>
  <si>
    <t>(All BOTs) and (050.07 KPI 11-%-BoT GREATER GLASGOW,CLYDE)</t>
  </si>
  <si>
    <t>(All BOTs) and (050.08 KPI 11-%-BoT HIGHLAND)</t>
  </si>
  <si>
    <t>(All BOTs) and (050.09 KPI 11-%-BoT LANARKSHIRE)</t>
  </si>
  <si>
    <t>(All BOTs) and (050.10 KPI 11-%-BoT LOTHIAN)</t>
  </si>
  <si>
    <t>(All BOTs) and (050.11 KPI 11-%-BoT ORKNEY)</t>
  </si>
  <si>
    <t>(All BOTs) and (050.12 KPI 11-%-BoT SHETLAND)</t>
  </si>
  <si>
    <t>(All BOTs) and (050.13 KPI 11-%-BoT TAYSIDE)</t>
  </si>
  <si>
    <t>(All BOTs) and (050.14 KPI 11-%-BoT WESTERN ISLES)</t>
  </si>
  <si>
    <t>(All BOTs) and (050.99 KPI 11-%-*** TOTAL ***)</t>
  </si>
  <si>
    <t>(All BOTs) and (051.01 KPI 12-OBS-BoT AYRSHIRE AND ARRAN)</t>
  </si>
  <si>
    <t>(All BOTs) and (051.02 KPI 12-OBS-BoT BORDERS)</t>
  </si>
  <si>
    <t>(All BOTs) and (051.03 KPI 12-OBS-BoT DUMFRIES AND GALLOWAY)</t>
  </si>
  <si>
    <t>(All BOTs) and (051.04 KPI 12-OBS-BoT FIFE)</t>
  </si>
  <si>
    <t>(All BOTs) and (051.05 KPI 12-OBS-BoT FORTH VALLEY)</t>
  </si>
  <si>
    <t>(All BOTs) and (051.06 KPI 12-OBS-BoT GRAMPIAN)</t>
  </si>
  <si>
    <t>(All BOTs) and (051.07 KPI 12-OBS-BoT GREATER GLASGOW,CLYDE)</t>
  </si>
  <si>
    <t>(All BOTs) and (051.08 KPI 12-OBS-BoT HIGHLAND)</t>
  </si>
  <si>
    <t>(All BOTs) and (051.09 KPI 12-OBS-BoT LANARKSHIRE)</t>
  </si>
  <si>
    <t>(All BOTs) and (051.10 KPI 12-OBS-BoT LOTHIAN)</t>
  </si>
  <si>
    <t>(All BOTs) and (051.11 KPI 12-OBS-BoT ORKNEY)</t>
  </si>
  <si>
    <t>(All BOTs) and (051.12 KPI 12-OBS-BoT SHETLAND)</t>
  </si>
  <si>
    <t>(All BOTs) and (051.13 KPI 12-OBS-BoT TAYSIDE)</t>
  </si>
  <si>
    <t>(All BOTs) and (051.14 KPI 12-OBS-BoT WESTERN ISLES)</t>
  </si>
  <si>
    <t>(All BOTs) and (051.99 KPI 12-OBS-*** TOTAL ***)</t>
  </si>
  <si>
    <t>(All BOTs) and (052.01 KPI 12-6M-BoT AYRSHIRE AND ARRAN)</t>
  </si>
  <si>
    <t>(All BOTs) and (052.02 KPI 12-6M-BoT BORDERS)</t>
  </si>
  <si>
    <t>(All BOTs) and (052.03 KPI 12-6M-BoT DUMFRIES AND GALLOWAY)</t>
  </si>
  <si>
    <t>(All BOTs) and (052.04 KPI 12-6M-BoT FIFE)</t>
  </si>
  <si>
    <t>(All BOTs) and (052.05 KPI 12-6M-BoT FORTH VALLEY)</t>
  </si>
  <si>
    <t>(All BOTs) and (052.06 KPI 12-6M-BoT GRAMPIAN)</t>
  </si>
  <si>
    <t>(All BOTs) and (052.07 KPI 12-6M-BoT GREATER GLASGOW,CLYDE)</t>
  </si>
  <si>
    <t>(All BOTs) and (052.08 KPI 12-6M-BoT HIGHLAND)</t>
  </si>
  <si>
    <t>(All BOTs) and (052.09 KPI 12-6M-BoT LANARKSHIRE)</t>
  </si>
  <si>
    <t>(All BOTs) and (052.10 KPI 12-6M-BoT LOTHIAN)</t>
  </si>
  <si>
    <t>(All BOTs) and (052.11 KPI 12-6M-BoT ORKNEY)</t>
  </si>
  <si>
    <t>(All BOTs) and (052.12 KPI 12-6M-BoT SHETLAND)</t>
  </si>
  <si>
    <t>(All BOTs) and (052.13 KPI 12-6M-BoT TAYSIDE)</t>
  </si>
  <si>
    <t>(All BOTs) and (052.14 KPI 12-6M-BoT WESTERN ISLES)</t>
  </si>
  <si>
    <t>(All BOTs) and (052.99 KPI 12-6M-*** TOTAL ***)</t>
  </si>
  <si>
    <t>(All BOTs) and (053.01 KPI 12-%-BoT AYRSHIRE AND ARRAN)</t>
  </si>
  <si>
    <t>n/a</t>
  </si>
  <si>
    <t>(All BOTs) and (053.02 KPI 12-%-BoT BORDERS)</t>
  </si>
  <si>
    <t>(All BOTs) and (053.03 KPI 12-%-BoT DUMFRIES AND GALLOWAY)</t>
  </si>
  <si>
    <t>(All BOTs) and (053.04 KPI 12-%-BoT FIFE)</t>
  </si>
  <si>
    <t>(All BOTs) and (053.05 KPI 12-%-BoT FORTH VALLEY)</t>
  </si>
  <si>
    <t>(All BOTs) and (053.06 KPI 12-%-BoT GRAMPIAN)</t>
  </si>
  <si>
    <t>(All BOTs) and (053.07 KPI 12-%-BoT GREATER GLASGOW,CLYDE)</t>
  </si>
  <si>
    <t>(All BOTs) and (053.08 KPI 12-%-BoT HIGHLAND)</t>
  </si>
  <si>
    <t>(All BOTs) and (053.09 KPI 12-%-BoT LANARKSHIRE)</t>
  </si>
  <si>
    <t>(All BOTs) and (053.10 KPI 12-%-BoT LOTHIAN)</t>
  </si>
  <si>
    <t>(All BOTs) and (053.11 KPI 12-%-BoT ORKNEY)</t>
  </si>
  <si>
    <t>(All BOTs) and (053.12 KPI 12-%-BoT SHETLAND)</t>
  </si>
  <si>
    <t>(All BOTs) and (053.13 KPI 12-%-BoT TAYSIDE)</t>
  </si>
  <si>
    <t>(All BOTs) and (053.14 KPI 12-%-BoT WESTERN ISLES)</t>
  </si>
  <si>
    <t>(All BOTs) and (053.99 KPI 12-%-*** TOTAL ***)</t>
  </si>
  <si>
    <t>(All BOTs) and (054.01 KPI 13-SUC-BoT AYRSHIRE AND ARRAN)</t>
  </si>
  <si>
    <t>(All BOTs) and (054.02 KPI 13-SUC-BoT BORDERS)</t>
  </si>
  <si>
    <t>(All BOTs) and (054.03 KPI 13-SUC-BoT DUMFRIES AND GALLOWAY)</t>
  </si>
  <si>
    <t>(All BOTs) and (054.04 KPI 13-SUC-BoT FIFE)</t>
  </si>
  <si>
    <t>(All BOTs) and (054.05 KPI 13-SUC-BoT FORTH VALLEY)</t>
  </si>
  <si>
    <t>(All BOTs) and (054.06 KPI 13-SUC-BoT GRAMPIAN)</t>
  </si>
  <si>
    <t>(All BOTs) and (054.07 KPI 13-SUC-BoT GREATER GLASGOW,CLYDE)</t>
  </si>
  <si>
    <t>(All BOTs) and (054.08 KPI 13-SUC-BoT HIGHLAND)</t>
  </si>
  <si>
    <t>(All BOTs) and (054.09 KPI 13-SUC-BoT LANARKSHIRE)</t>
  </si>
  <si>
    <t>(All BOTs) and (054.10 KPI 13-SUC-BoT LOTHIAN)</t>
  </si>
  <si>
    <t>(All BOTs) and (054.11 KPI 13-SUC-BoT ORKNEY)</t>
  </si>
  <si>
    <t>(All BOTs) and (054.12 KPI 13-SUC-BoT SHETLAND)</t>
  </si>
  <si>
    <t>(All BOTs) and (054.13 KPI 13-SUC-BoT TAYSIDE)</t>
  </si>
  <si>
    <t>(All BOTs) and (054.14 KPI 13-SUC-BoT WESTERN ISLES)</t>
  </si>
  <si>
    <t>(All BOTs) and (054.99 KPI 13-SUC-*** TOTAL ***)</t>
  </si>
  <si>
    <t>(All BOTs) and (055.01 KPI 13-REF-BoT AYRSHIRE AND ARRAN)</t>
  </si>
  <si>
    <t>(All BOTs) and (055.02 KPI 13-REF-BoT BORDERS)</t>
  </si>
  <si>
    <t>(All BOTs) and (055.03 KPI 13-REF-BoT DUMFRIES AND GALLOWAY)</t>
  </si>
  <si>
    <t>(All BOTs) and (055.04 KPI 13-REF-BoT FIFE)</t>
  </si>
  <si>
    <t>(All BOTs) and (055.05 KPI 13-REF-BoT FORTH VALLEY)</t>
  </si>
  <si>
    <t>(All BOTs) and (055.06 KPI 13-REF-BoT GRAMPIAN)</t>
  </si>
  <si>
    <t>(All BOTs) and (055.07 KPI 13-REF-BoT GREATER GLASGOW,CLYDE)</t>
  </si>
  <si>
    <t>(All BOTs) and (055.08 KPI 13-REF-BoT HIGHLAND)</t>
  </si>
  <si>
    <t>(All BOTs) and (055.09 KPI 13-REF-BoT LANARKSHIRE)</t>
  </si>
  <si>
    <t>(All BOTs) and (055.10 KPI 13-REF-BoT LOTHIAN)</t>
  </si>
  <si>
    <t>(All BOTs) and (055.11 KPI 13-REF-BoT ORKNEY)</t>
  </si>
  <si>
    <t>(All BOTs) and (055.12 KPI 13-REF-BoT SHETLAND)</t>
  </si>
  <si>
    <t>(All BOTs) and (055.13 KPI 13-REF-BoT TAYSIDE)</t>
  </si>
  <si>
    <t>(All BOTs) and (055.14 KPI 13-REF-BoT WESTERN ISLES)</t>
  </si>
  <si>
    <t>(All BOTs) and (055.99 KPI 13-REF-*** TOTAL ***)</t>
  </si>
  <si>
    <t>(All BOTs) and (056.01 KPI 13-%-BoT AYRSHIRE AND ARRAN)</t>
  </si>
  <si>
    <t>(All BOTs) and (056.02 KPI 13-%-BoT BORDERS)</t>
  </si>
  <si>
    <t>(All BOTs) and (056.03 KPI 13-%-BoT DUMFRIES AND GALLOWAY)</t>
  </si>
  <si>
    <t>(All BOTs) and (056.04 KPI 13-%-BoT FIFE)</t>
  </si>
  <si>
    <t>(All BOTs) and (056.05 KPI 13-%-BoT FORTH VALLEY)</t>
  </si>
  <si>
    <t>(All BOTs) and (056.06 KPI 13-%-BoT GRAMPIAN)</t>
  </si>
  <si>
    <t>(All BOTs) and (056.07 KPI 13-%-BoT GREATER GLASGOW,CLYDE)</t>
  </si>
  <si>
    <t>(All BOTs) and (056.08 KPI 13-%-BoT HIGHLAND)</t>
  </si>
  <si>
    <t>(All BOTs) and (056.09 KPI 13-%-BoT LANARKSHIRE)</t>
  </si>
  <si>
    <t>(All BOTs) and (056.10 KPI 13-%-BoT LOTHIAN)</t>
  </si>
  <si>
    <t>(All BOTs) and (056.11 KPI 13-%-BoT ORKNEY)</t>
  </si>
  <si>
    <t>(All BOTs) and (056.12 KPI 13-%-BoT SHETLAND)</t>
  </si>
  <si>
    <t>(All BOTs) and (056.13 KPI 13-%-BoT TAYSIDE)</t>
  </si>
  <si>
    <t>(All BOTs) and (056.14 KPI 13-%-BoT WESTERN ISLES)</t>
  </si>
  <si>
    <t>(All BOTs) and (056.99 KPI 13-%-*** TOTAL ***)</t>
  </si>
  <si>
    <t>(All BOTs) and (057.01 KPI 14-REF-BoT AYRSHIRE AND ARRAN)</t>
  </si>
  <si>
    <t>(All BOTs) and (057.02 KPI 14-REF-BoT BORDERS)</t>
  </si>
  <si>
    <t>(All BOTs) and (057.03 KPI 14-REF-BoT DUMFRIES AND GALLOWAY)</t>
  </si>
  <si>
    <t>(All BOTs) and (057.04 KPI 14-REF-BoT FIFE)</t>
  </si>
  <si>
    <t>(All BOTs) and (057.05 KPI 14-REF-BoT FORTH VALLEY)</t>
  </si>
  <si>
    <t>(All BOTs) and (057.06 KPI 14-REF-BoT GRAMPIAN)</t>
  </si>
  <si>
    <t>(All BOTs) and (057.07 KPI 14-REF-BoT GREATER GLASGOW,CLYDE)</t>
  </si>
  <si>
    <t>(All BOTs) and (057.08 KPI 14-REF-BoT HIGHLAND)</t>
  </si>
  <si>
    <t>(All BOTs) and (057.09 KPI 14-REF-BoT LANARKSHIRE)</t>
  </si>
  <si>
    <t>(All BOTs) and (057.10 KPI 14-REF-BoT LOTHIAN)</t>
  </si>
  <si>
    <t>(All BOTs) and (057.11 KPI 14-REF-BoT ORKNEY)</t>
  </si>
  <si>
    <t>(All BOTs) and (057.12 KPI 14-REF-BoT SHETLAND)</t>
  </si>
  <si>
    <t>(All BOTs) and (057.13 KPI 14-REF-BoT TAYSIDE)</t>
  </si>
  <si>
    <t>(All BOTs) and (057.14 KPI 14-REF-BoT WESTERN ISLES)</t>
  </si>
  <si>
    <t>(All BOTs) and (057.99 KPI 14-REF-*** TOTAL ***)</t>
  </si>
  <si>
    <t>(All BOTs) and (058.01 KPI 14-OPH-BoT AYRSHIRE AND ARRAN)</t>
  </si>
  <si>
    <t>(All BOTs) and (058.02 KPI 14-OPH-BoT BORDERS)</t>
  </si>
  <si>
    <t>(All BOTs) and (058.03 KPI 14-OPH-BoT DUMFRIES AND GALLOWAY)</t>
  </si>
  <si>
    <t>(All BOTs) and (058.04 KPI 14-OPH-BoT FIFE)</t>
  </si>
  <si>
    <t>(All BOTs) and (058.05 KPI 14-OPH-BoT FORTH VALLEY)</t>
  </si>
  <si>
    <t>(All BOTs) and (058.06 KPI 14-OPH-BoT GRAMPIAN)</t>
  </si>
  <si>
    <t>(All BOTs) and (058.07 KPI 14-OPH-BoT GREATER GLASGOW,CLYDE)</t>
  </si>
  <si>
    <t>(All BOTs) and (058.08 KPI 14-OPH-BoT HIGHLAND)</t>
  </si>
  <si>
    <t>(All BOTs) and (058.09 KPI 14-OPH-BoT LANARKSHIRE)</t>
  </si>
  <si>
    <t>(All BOTs) and (058.10 KPI 14-OPH-BoT LOTHIAN)</t>
  </si>
  <si>
    <t>(All BOTs) and (058.11 KPI 14-OPH-BoT ORKNEY)</t>
  </si>
  <si>
    <t>(All BOTs) and (058.12 KPI 14-OPH-BoT SHETLAND)</t>
  </si>
  <si>
    <t>(All BOTs) and (058.13 KPI 14-OPH-BoT TAYSIDE)</t>
  </si>
  <si>
    <t>(All BOTs) and (058.14 KPI 14-OPH-BoT WESTERN ISLES)</t>
  </si>
  <si>
    <t>(All BOTs) and (058.99 KPI 14-OPH-*** TOTAL ***)</t>
  </si>
  <si>
    <t>(All BOTs) and (059.01 KPI 14-MAX-BoT AYRSHIRE AND ARRAN)</t>
  </si>
  <si>
    <t>(All BOTs) and (059.02 KPI 14-MAX-BoT BORDERS)</t>
  </si>
  <si>
    <t>(All BOTs) and (059.03 KPI 14-MAX-BoT DUMFRIES AND GALLOWAY)</t>
  </si>
  <si>
    <t>(All BOTs) and (059.04 KPI 14-MAX-BoT FIFE)</t>
  </si>
  <si>
    <t>(All BOTs) and (059.05 KPI 14-MAX-BoT FORTH VALLEY)</t>
  </si>
  <si>
    <t>(All BOTs) and (059.06 KPI 14-MAX-BoT GRAMPIAN)</t>
  </si>
  <si>
    <t>(All BOTs) and (059.07 KPI 14-MAX-BoT GREATER GLASGOW,CLYDE)</t>
  </si>
  <si>
    <t>(All BOTs) and (059.08 KPI 14-MAX-BoT HIGHLAND)</t>
  </si>
  <si>
    <t>(All BOTs) and (059.09 KPI 14-MAX-BoT LANARKSHIRE)</t>
  </si>
  <si>
    <t>(All BOTs) and (059.10 KPI 14-MAX-BoT LOTHIAN)</t>
  </si>
  <si>
    <t>(All BOTs) and (059.11 KPI 14-MAX-BoT ORKNEY)</t>
  </si>
  <si>
    <t>(All BOTs) and (059.12 KPI 14-MAX-BoT SHETLAND)</t>
  </si>
  <si>
    <t>(All BOTs) and (059.13 KPI 14-MAX-BoT TAYSIDE)</t>
  </si>
  <si>
    <t>(All BOTs) and (059.14 KPI 14-MAX-BoT WESTERN ISLES)</t>
  </si>
  <si>
    <t>(All BOTs) and (059.99 KPI 14-MAX-*** TOTAL ***)</t>
  </si>
  <si>
    <t>(All BOTs) and (060.01 KPI 14-AVG-BoT AYRSHIRE AND ARRAN)</t>
  </si>
  <si>
    <t>(All BOTs) and (060.02 KPI 14-AVG-BoT BORDERS)</t>
  </si>
  <si>
    <t>(All BOTs) and (060.03 KPI 14-AVG-BoT DUMFRIES AND GALLOWAY)</t>
  </si>
  <si>
    <t>(All BOTs) and (060.04 KPI 14-AVG-BoT FIFE)</t>
  </si>
  <si>
    <t>(All BOTs) and (060.05 KPI 14-AVG-BoT FORTH VALLEY)</t>
  </si>
  <si>
    <t>(All BOTs) and (060.06 KPI 14-AVG-BoT GRAMPIAN)</t>
  </si>
  <si>
    <t>(All BOTs) and (060.07 KPI 14-AVG-BoT GREATER GLASGOW,CLYDE)</t>
  </si>
  <si>
    <t>(All BOTs) and (060.08 KPI 14-AVG-BoT HIGHLAND)</t>
  </si>
  <si>
    <t>(All BOTs) and (060.09 KPI 14-AVG-BoT LANARKSHIRE)</t>
  </si>
  <si>
    <t>(All BOTs) and (060.10 KPI 14-AVG-BoT LOTHIAN)</t>
  </si>
  <si>
    <t>(All BOTs) and (060.11 KPI 14-AVG-BoT ORKNEY)</t>
  </si>
  <si>
    <t>(All BOTs) and (060.12 KPI 14-AVG-BoT SHETLAND)</t>
  </si>
  <si>
    <t>(All BOTs) and (060.13 KPI 14-AVG-BoT TAYSIDE)</t>
  </si>
  <si>
    <t>(All BOTs) and (060.14 KPI 14-AVG-BoT WESTERN ISLES)</t>
  </si>
  <si>
    <t>(All BOTs) and (060.99 KPI 14-AVG-*** TOTAL ***)</t>
  </si>
  <si>
    <t>(All BOTs) and (061.01 KPI 15-REF-BoT AYRSHIRE AND ARRAN)</t>
  </si>
  <si>
    <t>(All BOTs) and (061.02 KPI 15-REF-BoT BORDERS)</t>
  </si>
  <si>
    <t>(All BOTs) and (061.03 KPI 15-REF-BoT DUMFRIES AND GALLOWAY)</t>
  </si>
  <si>
    <t>(All BOTs) and (061.04 KPI 15-REF-BoT FIFE)</t>
  </si>
  <si>
    <t>(All BOTs) and (061.05 KPI 15-REF-BoT FORTH VALLEY)</t>
  </si>
  <si>
    <t>(All BOTs) and (061.06 KPI 15-REF-BoT GRAMPIAN)</t>
  </si>
  <si>
    <t>(All BOTs) and (061.07 KPI 15-REF-BoT GREATER GLASGOW,CLYDE)</t>
  </si>
  <si>
    <t>(All BOTs) and (061.08 KPI 15-REF-BoT HIGHLAND)</t>
  </si>
  <si>
    <t>(All BOTs) and (061.09 KPI 15-REF-BoT LANARKSHIRE)</t>
  </si>
  <si>
    <t>(All BOTs) and (061.10 KPI 15-REF-BoT LOTHIAN)</t>
  </si>
  <si>
    <t>(All BOTs) and (061.11 KPI 15-REF-BoT ORKNEY)</t>
  </si>
  <si>
    <t>(All BOTs) and (061.12 KPI 15-REF-BoT SHETLAND)</t>
  </si>
  <si>
    <t>(All BOTs) and (061.13 KPI 15-REF-BoT TAYSIDE)</t>
  </si>
  <si>
    <t>(All BOTs) and (061.14 KPI 15-REF-BoT WESTERN ISLES)</t>
  </si>
  <si>
    <t>(All BOTs) and (061.99 KPI 15-REF-*** TOTAL ***)</t>
  </si>
  <si>
    <t>(All BOTs) and (062.01 KPI 15-TRG-BoT AYRSHIRE AND ARRAN)</t>
  </si>
  <si>
    <t>(All BOTs) and (062.02 KPI 15-TRG-BoT BORDERS)</t>
  </si>
  <si>
    <t>(All BOTs) and (062.03 KPI 15-TRG-BoT DUMFRIES AND GALLOWAY)</t>
  </si>
  <si>
    <t>(All BOTs) and (062.04 KPI 15-TRG-BoT FIFE)</t>
  </si>
  <si>
    <t>(All BOTs) and (062.05 KPI 15-TRG-BoT FORTH VALLEY)</t>
  </si>
  <si>
    <t>(All BOTs) and (062.06 KPI 15-TRG-BoT GRAMPIAN)</t>
  </si>
  <si>
    <t>(All BOTs) and (062.07 KPI 15-TRG-BoT GREATER GLASGOW,CLYDE)</t>
  </si>
  <si>
    <t>(All BOTs) and (062.08 KPI 15-TRG-BoT HIGHLAND)</t>
  </si>
  <si>
    <t>(All BOTs) and (062.09 KPI 15-TRG-BoT LANARKSHIRE)</t>
  </si>
  <si>
    <t>(All BOTs) and (062.10 KPI 15-TRG-BoT LOTHIAN)</t>
  </si>
  <si>
    <t>(All BOTs) and (062.11 KPI 15-TRG-BoT ORKNEY)</t>
  </si>
  <si>
    <t>(All BOTs) and (062.12 KPI 15-TRG-BoT SHETLAND)</t>
  </si>
  <si>
    <t>(All BOTs) and (062.13 KPI 15-TRG-BoT TAYSIDE)</t>
  </si>
  <si>
    <t>(All BOTs) and (062.14 KPI 15-TRG-BoT WESTERN ISLES)</t>
  </si>
  <si>
    <t>(All BOTs) and (062.99 KPI 15-TRG-*** TOTAL ***)</t>
  </si>
  <si>
    <t>(All BOTs) and (063.01 KPI 15-%-BoT AYRSHIRE AND ARRAN)</t>
  </si>
  <si>
    <t>(All BOTs) and (063.02 KPI 15-%-BoT BORDERS)</t>
  </si>
  <si>
    <t>(All BOTs) and (063.03 KPI 15-%-BoT DUMFRIES AND GALLOWAY)</t>
  </si>
  <si>
    <t>(All BOTs) and (063.04 KPI 15-%-BoT FIFE)</t>
  </si>
  <si>
    <t>(All BOTs) and (063.05 KPI 15-%-BoT FORTH VALLEY)</t>
  </si>
  <si>
    <t>(All BOTs) and (063.06 KPI 15-%-BoT GRAMPIAN)</t>
  </si>
  <si>
    <t>(All BOTs) and (063.07 KPI 15-%-BoT GREATER GLASGOW,CLYDE)</t>
  </si>
  <si>
    <t>(All BOTs) and (063.08 KPI 15-%-BoT HIGHLAND)</t>
  </si>
  <si>
    <t>(All BOTs) and (063.09 KPI 15-%-BoT LANARKSHIRE)</t>
  </si>
  <si>
    <t>(All BOTs) and (063.10 KPI 15-%-BoT LOTHIAN)</t>
  </si>
  <si>
    <t>(All BOTs) and (063.11 KPI 15-%-BoT ORKNEY)</t>
  </si>
  <si>
    <t>(All BOTs) and (063.12 KPI 15-%-BoT SHETLAND)</t>
  </si>
  <si>
    <t>(All BOTs) and (063.13 KPI 15-%-BoT TAYSIDE)</t>
  </si>
  <si>
    <t>(All BOTs) and (063.14 KPI 15-%-BoT WESTERN ISLES)</t>
  </si>
  <si>
    <t>(All BOTs) and (063.99 KPI 15-%-*** TOTAL ***)</t>
  </si>
  <si>
    <t>(All BOTs) and (064.01 KPI 16-OPH-BoT AYRSHIRE AND ARRAN)</t>
  </si>
  <si>
    <t>(All BOTs) and (064.02 KPI 16-OPH-BoT BORDERS)</t>
  </si>
  <si>
    <t>(All BOTs) and (064.03 KPI 16-OPH-BoT DUMFRIES AND GALLOWAY)</t>
  </si>
  <si>
    <t>(All BOTs) and (064.04 KPI 16-OPH-BoT FIFE)</t>
  </si>
  <si>
    <t>(All BOTs) and (064.05 KPI 16-OPH-BoT FORTH VALLEY)</t>
  </si>
  <si>
    <t>(All BOTs) and (064.06 KPI 16-OPH-BoT GRAMPIAN)</t>
  </si>
  <si>
    <t>(All BOTs) and (064.07 KPI 16-OPH-BoT GREATER GLASGOW,CLYDE)</t>
  </si>
  <si>
    <t>(All BOTs) and (064.08 KPI 16-OPH-BoT HIGHLAND)</t>
  </si>
  <si>
    <t>(All BOTs) and (064.09 KPI 16-OPH-BoT LANARKSHIRE)</t>
  </si>
  <si>
    <t>(All BOTs) and (064.10 KPI 16-OPH-BoT LOTHIAN)</t>
  </si>
  <si>
    <t>(All BOTs) and (064.11 KPI 16-OPH-BoT ORKNEY)</t>
  </si>
  <si>
    <t>(All BOTs) and (064.12 KPI 16-OPH-BoT SHETLAND)</t>
  </si>
  <si>
    <t>(All BOTs) and (064.13 KPI 16-OPH-BoT TAYSIDE)</t>
  </si>
  <si>
    <t>(All BOTs) and (064.14 KPI 16-OPH-BoT WESTERN ISLES)</t>
  </si>
  <si>
    <t>(All BOTs) and (064.99 KPI 16-OPH-*** TOTAL ***)</t>
  </si>
  <si>
    <t>(All BOTs) and (065.01 KPI 16-SP-BoT AYRSHIRE AND ARRAN)</t>
  </si>
  <si>
    <t>(All BOTs) and (065.02 KPI 16-SP-BoT BORDERS)</t>
  </si>
  <si>
    <t>(All BOTs) and (065.03 KPI 16-SP-BoT DUMFRIES AND GALLOWAY)</t>
  </si>
  <si>
    <t>(All BOTs) and (065.04 KPI 16-SP-BoT FIFE)</t>
  </si>
  <si>
    <t>(All BOTs) and (065.05 KPI 16-SP-BoT FORTH VALLEY)</t>
  </si>
  <si>
    <t>(All BOTs) and (065.06 KPI 16-SP-BoT GRAMPIAN)</t>
  </si>
  <si>
    <t>(All BOTs) and (065.07 KPI 16-SP-BoT GREATER GLASGOW,CLYDE)</t>
  </si>
  <si>
    <t>(All BOTs) and (065.08 KPI 16-SP-BoT HIGHLAND)</t>
  </si>
  <si>
    <t>(All BOTs) and (065.09 KPI 16-SP-BoT LANARKSHIRE)</t>
  </si>
  <si>
    <t>(All BOTs) and (065.10 KPI 16-SP-BoT LOTHIAN)</t>
  </si>
  <si>
    <t>(All BOTs) and (065.11 KPI 16-SP-BoT ORKNEY)</t>
  </si>
  <si>
    <t>(All BOTs) and (065.12 KPI 16-SP-BoT SHETLAND)</t>
  </si>
  <si>
    <t>(All BOTs) and (065.13 KPI 16-SP-BoT TAYSIDE)</t>
  </si>
  <si>
    <t>(All BOTs) and (065.14 KPI 16-SP-BoT WESTERN ISLES)</t>
  </si>
  <si>
    <t>(All BOTs) and (065.99 KPI 16-SP-*** TOTAL ***)</t>
  </si>
  <si>
    <t>(All BOTs) and (066.01 KPI 16-%-BoT AYRSHIRE AND ARRAN)</t>
  </si>
  <si>
    <t>(All BOTs) and (066.02 KPI 16-%-BoT BORDERS)</t>
  </si>
  <si>
    <t>(All BOTs) and (066.03 KPI 16-%-BoT DUMFRIES AND GALLOWAY)</t>
  </si>
  <si>
    <t>(All BOTs) and (066.04 KPI 16-%-BoT FIFE)</t>
  </si>
  <si>
    <t>(All BOTs) and (066.05 KPI 16-%-BoT FORTH VALLEY)</t>
  </si>
  <si>
    <t>(All BOTs) and (066.06 KPI 16-%-BoT GRAMPIAN)</t>
  </si>
  <si>
    <t>(All BOTs) and (066.07 KPI 16-%-BoT GREATER GLASGOW,CLYDE)</t>
  </si>
  <si>
    <t>(All BOTs) and (066.08 KPI 16-%-BoT HIGHLAND)</t>
  </si>
  <si>
    <t>(All BOTs) and (066.09 KPI 16-%-BoT LANARKSHIRE)</t>
  </si>
  <si>
    <t>(All BOTs) and (066.10 KPI 16-%-BoT LOTHIAN)</t>
  </si>
  <si>
    <t>(All BOTs) and (066.11 KPI 16-%-BoT ORKNEY)</t>
  </si>
  <si>
    <t>(All BOTs) and (066.12 KPI 16-%-BoT SHETLAND)</t>
  </si>
  <si>
    <t>(All BOTs) and (066.13 KPI 16-%-BoT TAYSIDE)</t>
  </si>
  <si>
    <t>(All BOTs) and (066.14 KPI 16-%-BoT WESTERN ISLES)</t>
  </si>
  <si>
    <t>(All BOTs) and (066.99 KPI 16-%-*** TOTAL ***)</t>
  </si>
  <si>
    <t>(All BOTs) and (067.01 KPI 17-SP-BoT AYRSHIRE AND ARRAN)</t>
  </si>
  <si>
    <t>(All BOTs) and (067.02 KPI 17-SP-BoT BORDERS)</t>
  </si>
  <si>
    <t>(All BOTs) and (067.03 KPI 17-SP-BoT DUMFRIES AND GALLOWAY)</t>
  </si>
  <si>
    <t>(All BOTs) and (067.04 KPI 17-SP-BoT FIFE)</t>
  </si>
  <si>
    <t>(All BOTs) and (067.05 KPI 17-SP-BoT FORTH VALLEY)</t>
  </si>
  <si>
    <t>(All BOTs) and (067.06 KPI 17-SP-BoT GRAMPIAN)</t>
  </si>
  <si>
    <t>(All BOTs) and (067.07 KPI 17-SP-BoT GREATER GLASGOW,CLYDE)</t>
  </si>
  <si>
    <t>(All BOTs) and (067.08 KPI 17-SP-BoT HIGHLAND)</t>
  </si>
  <si>
    <t>(All BOTs) and (067.09 KPI 17-SP-BoT LANARKSHIRE)</t>
  </si>
  <si>
    <t>(All BOTs) and (067.10 KPI 17-SP-BoT LOTHIAN)</t>
  </si>
  <si>
    <t>(All BOTs) and (067.11 KPI 17-SP-BoT ORKNEY)</t>
  </si>
  <si>
    <t>(All BOTs) and (067.12 KPI 17-SP-BoT SHETLAND)</t>
  </si>
  <si>
    <t>(All BOTs) and (067.13 KPI 17-SP-BoT TAYSIDE)</t>
  </si>
  <si>
    <t>(All BOTs) and (067.14 KPI 17-SP-BoT WESTERN ISLES)</t>
  </si>
  <si>
    <t>(All BOTs) and (067.99 KPI 17-SP-*** TOTAL ***)</t>
  </si>
  <si>
    <t>(All BOTs) and (068.01 KPI 17-COO-BoT AYRSHIRE AND ARRAN)</t>
  </si>
  <si>
    <t>(All BOTs) and (068.02 KPI 17-COO-BoT BORDERS)</t>
  </si>
  <si>
    <t>(All BOTs) and (068.03 KPI 17-COO-BoT DUMFRIES AND GALLOWAY)</t>
  </si>
  <si>
    <t>(All BOTs) and (068.04 KPI 17-COO-BoT FIFE)</t>
  </si>
  <si>
    <t>(All BOTs) and (068.05 KPI 17-COO-BoT FORTH VALLEY)</t>
  </si>
  <si>
    <t>(All BOTs) and (068.06 KPI 17-COO-BoT GRAMPIAN)</t>
  </si>
  <si>
    <t>(All BOTs) and (068.07 KPI 17-COO-BoT GREATER GLASGOW,CLYDE)</t>
  </si>
  <si>
    <t>(All BOTs) and (068.08 KPI 17-COO-BoT HIGHLAND)</t>
  </si>
  <si>
    <t>(All BOTs) and (068.09 KPI 17-COO-BoT LANARKSHIRE)</t>
  </si>
  <si>
    <t>(All BOTs) and (068.10 KPI 17-COO-BoT LOTHIAN)</t>
  </si>
  <si>
    <t>(All BOTs) and (068.11 KPI 17-COO-BoT ORKNEY)</t>
  </si>
  <si>
    <t>(All BOTs) and (068.12 KPI 17-COO-BoT SHETLAND)</t>
  </si>
  <si>
    <t>(All BOTs) and (068.13 KPI 17-COO-BoT TAYSIDE)</t>
  </si>
  <si>
    <t>(All BOTs) and (068.14 KPI 17-COO-BoT WESTERN ISLES)</t>
  </si>
  <si>
    <t>(All BOTs) and (068.99 KPI 17-COO-*** TOTAL ***)</t>
  </si>
  <si>
    <t>(All BOTs) and (069.01 KPI 17-%-BoT AYRSHIRE AND ARRAN)</t>
  </si>
  <si>
    <t>(All BOTs) and (069.02 KPI 17-%-BoT BORDERS)</t>
  </si>
  <si>
    <t>(All BOTs) and (069.03 KPI 17-%-BoT DUMFRIES AND GALLOWAY)</t>
  </si>
  <si>
    <t>(All BOTs) and (069.04 KPI 17-%-BoT FIFE)</t>
  </si>
  <si>
    <t>(All BOTs) and (069.05 KPI 17-%-BoT FORTH VALLEY)</t>
  </si>
  <si>
    <t>(All BOTs) and (069.06 KPI 17-%-BoT GRAMPIAN)</t>
  </si>
  <si>
    <t>(All BOTs) and (069.07 KPI 17-%-BoT GREATER GLASGOW,CLYDE)</t>
  </si>
  <si>
    <t>(All BOTs) and (069.08 KPI 17-%-BoT HIGHLAND)</t>
  </si>
  <si>
    <t>(All BOTs) and (069.09 KPI 17-%-BoT LANARKSHIRE)</t>
  </si>
  <si>
    <t>(All BOTs) and (069.10 KPI 17-%-BoT LOTHIAN)</t>
  </si>
  <si>
    <t>(All BOTs) and (069.11 KPI 17-%-BoT ORKNEY)</t>
  </si>
  <si>
    <t>(All BOTs) and (069.12 KPI 17-%-BoT SHETLAND)</t>
  </si>
  <si>
    <t>(All BOTs) and (069.13 KPI 17-%-BoT TAYSIDE)</t>
  </si>
  <si>
    <t>(All BOTs) and (069.14 KPI 17-%-BoT WESTERN ISLES)</t>
  </si>
  <si>
    <t>(All BOTs) and (069.99 KPI 17-%-*** TOTAL ***)</t>
  </si>
  <si>
    <t>Diabetic Retinopathy Screening Service reports for Q2 2018</t>
  </si>
  <si>
    <t>Report start date - 01/04/2018 report end date date - 30/09/2018  Report Interval = 182 days. All data taken from Vector KPI report run on 01 Oct 2018.</t>
  </si>
  <si>
    <t>Total Diabetic Population Q2 2018 = 325,532</t>
  </si>
  <si>
    <t>Eligible Pop = 278,077</t>
  </si>
  <si>
    <t>Temp Suspended = 25,169</t>
  </si>
  <si>
    <t>Permanently Suspended = 26,260</t>
  </si>
  <si>
    <t>Temporarily Unavailable = 3,974</t>
  </si>
  <si>
    <t>Eligible Population Q2 2018= 274,607</t>
  </si>
  <si>
    <r>
      <rPr>
        <b/>
        <sz val="10"/>
        <color rgb="FFFF0000"/>
        <rFont val="Arial"/>
        <family val="2"/>
      </rPr>
      <t xml:space="preserve">50% </t>
    </r>
    <r>
      <rPr>
        <b/>
        <sz val="10"/>
        <color rgb="FF0000FF"/>
        <rFont val="Arial"/>
        <family val="2"/>
      </rPr>
      <t>for Q2 of eligible people, regardless of personal circumstances or characteristics are offered an opportunity to attend.             (HIS Standard 3.3)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</si>
  <si>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40%</t>
    </r>
    <r>
      <rPr>
        <b/>
        <sz val="10"/>
        <color rgb="FF0000FF"/>
        <rFont val="Arial"/>
        <family val="2"/>
      </rPr>
      <t xml:space="preserve"> for Q2.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</si>
  <si>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40%</t>
    </r>
    <r>
      <rPr>
        <b/>
        <sz val="10"/>
        <color rgb="FF0000FF"/>
        <rFont val="Arial"/>
        <family val="2"/>
      </rPr>
      <t xml:space="preserve"> for Q2                         (HIS Standard 3.2)</t>
    </r>
  </si>
  <si>
    <t>HIS Target- June 2016</t>
  </si>
  <si>
    <t>Attended = 111,099 (40.0%)</t>
  </si>
  <si>
    <t xml:space="preserve">Not yet attended = 166,978 (60.0%)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</si>
</sst>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7" fillId="0" borderId="0" applyNumberFormat="0" applyFill="0" applyBorder="0" applyAlignment="0" applyProtection="0"/>
    <xf numFmtId="0" fontId="28" fillId="0" borderId="55" applyNumberFormat="0" applyFill="0" applyAlignment="0" applyProtection="0"/>
    <xf numFmtId="0" fontId="29" fillId="0" borderId="56" applyNumberFormat="0" applyFill="0" applyAlignment="0" applyProtection="0"/>
    <xf numFmtId="0" fontId="30" fillId="0" borderId="57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58" applyNumberFormat="0" applyAlignment="0" applyProtection="0"/>
    <xf numFmtId="0" fontId="35" fillId="13" borderId="59" applyNumberFormat="0" applyAlignment="0" applyProtection="0"/>
    <xf numFmtId="0" fontId="36" fillId="13" borderId="58" applyNumberFormat="0" applyAlignment="0" applyProtection="0"/>
    <xf numFmtId="0" fontId="37" fillId="0" borderId="60" applyNumberFormat="0" applyFill="0" applyAlignment="0" applyProtection="0"/>
    <xf numFmtId="0" fontId="38" fillId="14" borderId="6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3" applyNumberFormat="0" applyFill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2" fillId="39" borderId="0" applyNumberFormat="0" applyBorder="0" applyAlignment="0" applyProtection="0"/>
    <xf numFmtId="0" fontId="2" fillId="0" borderId="0"/>
    <xf numFmtId="0" fontId="2" fillId="15" borderId="62" applyNumberFormat="0" applyFont="0" applyAlignment="0" applyProtection="0"/>
    <xf numFmtId="0" fontId="1" fillId="0" borderId="0"/>
    <xf numFmtId="0" fontId="1" fillId="15" borderId="6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5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3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/>
    </xf>
    <xf numFmtId="164" fontId="6" fillId="8" borderId="3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34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horizontal="right" wrapText="1"/>
    </xf>
    <xf numFmtId="3" fontId="1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3" borderId="0" xfId="0" applyFont="1" applyFill="1"/>
    <xf numFmtId="0" fontId="3" fillId="8" borderId="25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164" fontId="5" fillId="2" borderId="14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5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8" borderId="25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13" fillId="2" borderId="34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3" fillId="2" borderId="37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8" borderId="4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/>
    </xf>
    <xf numFmtId="164" fontId="3" fillId="8" borderId="31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5" fontId="3" fillId="8" borderId="30" xfId="0" applyNumberFormat="1" applyFont="1" applyFill="1" applyBorder="1" applyAlignment="1">
      <alignment horizontal="center" vertical="center" wrapText="1" shrinkToFit="1"/>
    </xf>
    <xf numFmtId="164" fontId="3" fillId="8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4" xfId="0" applyFont="1" applyBorder="1" applyAlignment="1">
      <alignment horizontal="center" wrapText="1"/>
    </xf>
    <xf numFmtId="0" fontId="7" fillId="0" borderId="5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53" xfId="0" applyFont="1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3" fontId="7" fillId="0" borderId="3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3" fontId="7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" fontId="3" fillId="8" borderId="3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wrapText="1"/>
    </xf>
    <xf numFmtId="0" fontId="21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164" fontId="7" fillId="0" borderId="46" xfId="0" applyNumberFormat="1" applyFont="1" applyBorder="1" applyAlignment="1">
      <alignment horizontal="center" wrapText="1"/>
    </xf>
    <xf numFmtId="0" fontId="3" fillId="8" borderId="41" xfId="0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wrapText="1"/>
    </xf>
    <xf numFmtId="164" fontId="3" fillId="8" borderId="31" xfId="0" applyNumberFormat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21" fillId="0" borderId="31" xfId="0" applyFont="1" applyFill="1" applyBorder="1" applyAlignment="1">
      <alignment horizontal="center" vertical="center" textRotation="90" wrapText="1"/>
    </xf>
    <xf numFmtId="0" fontId="21" fillId="0" borderId="42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 wrapText="1"/>
    </xf>
    <xf numFmtId="0" fontId="21" fillId="0" borderId="0" xfId="0" applyFont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32" xfId="0" applyFont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12" fillId="2" borderId="15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9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19" fillId="0" borderId="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0" fontId="44" fillId="8" borderId="4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164" fontId="7" fillId="2" borderId="45" xfId="0" applyNumberFormat="1" applyFont="1" applyFill="1" applyBorder="1" applyAlignment="1">
      <alignment horizontal="center"/>
    </xf>
    <xf numFmtId="10" fontId="7" fillId="2" borderId="46" xfId="0" applyNumberFormat="1" applyFont="1" applyFill="1" applyBorder="1" applyAlignment="1">
      <alignment horizontal="center"/>
    </xf>
    <xf numFmtId="0" fontId="43" fillId="0" borderId="35" xfId="0" applyFont="1" applyBorder="1" applyAlignment="1">
      <alignment horizontal="center" wrapText="1"/>
    </xf>
    <xf numFmtId="0" fontId="43" fillId="0" borderId="34" xfId="0" applyFont="1" applyBorder="1" applyAlignment="1">
      <alignment horizontal="center" wrapText="1"/>
    </xf>
    <xf numFmtId="0" fontId="43" fillId="0" borderId="50" xfId="0" applyFont="1" applyBorder="1" applyAlignment="1">
      <alignment horizontal="center" wrapText="1"/>
    </xf>
    <xf numFmtId="164" fontId="43" fillId="5" borderId="36" xfId="0" applyNumberFormat="1" applyFont="1" applyFill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0" fontId="43" fillId="0" borderId="4" xfId="0" applyFont="1" applyBorder="1" applyAlignment="1">
      <alignment horizontal="center" wrapText="1"/>
    </xf>
    <xf numFmtId="0" fontId="43" fillId="0" borderId="49" xfId="0" applyFont="1" applyBorder="1" applyAlignment="1">
      <alignment horizontal="center" wrapText="1"/>
    </xf>
    <xf numFmtId="0" fontId="44" fillId="8" borderId="41" xfId="0" applyFont="1" applyFill="1" applyBorder="1" applyAlignment="1">
      <alignment horizontal="center" vertical="center" wrapText="1"/>
    </xf>
    <xf numFmtId="0" fontId="44" fillId="8" borderId="48" xfId="0" applyFont="1" applyFill="1" applyBorder="1" applyAlignment="1">
      <alignment horizontal="center" wrapText="1"/>
    </xf>
    <xf numFmtId="0" fontId="44" fillId="8" borderId="9" xfId="0" applyFont="1" applyFill="1" applyBorder="1" applyAlignment="1">
      <alignment horizontal="center" wrapText="1"/>
    </xf>
    <xf numFmtId="164" fontId="7" fillId="2" borderId="19" xfId="0" applyNumberFormat="1" applyFont="1" applyFill="1" applyBorder="1" applyAlignment="1">
      <alignment horizontal="center"/>
    </xf>
    <xf numFmtId="165" fontId="7" fillId="2" borderId="19" xfId="0" applyNumberFormat="1" applyFont="1" applyFill="1" applyBorder="1" applyAlignment="1">
      <alignment horizontal="center" wrapText="1" shrinkToFit="1"/>
    </xf>
    <xf numFmtId="164" fontId="7" fillId="2" borderId="20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wrapText="1" shrinkToFit="1"/>
    </xf>
    <xf numFmtId="164" fontId="7" fillId="2" borderId="5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 wrapText="1" shrinkToFit="1"/>
    </xf>
    <xf numFmtId="164" fontId="7" fillId="2" borderId="6" xfId="0" applyNumberFormat="1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 wrapText="1"/>
    </xf>
    <xf numFmtId="0" fontId="12" fillId="8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164" fontId="44" fillId="5" borderId="31" xfId="0" applyNumberFormat="1" applyFont="1" applyFill="1" applyBorder="1" applyAlignment="1">
      <alignment horizontal="center" wrapText="1"/>
    </xf>
    <xf numFmtId="0" fontId="1" fillId="0" borderId="0" xfId="43"/>
    <xf numFmtId="22" fontId="1" fillId="0" borderId="0" xfId="43" applyNumberFormat="1"/>
    <xf numFmtId="10" fontId="1" fillId="0" borderId="0" xfId="43" applyNumberFormat="1"/>
    <xf numFmtId="9" fontId="1" fillId="0" borderId="0" xfId="43" applyNumberFormat="1"/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top" wrapText="1"/>
    </xf>
    <xf numFmtId="0" fontId="19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57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Q2 2018 = 325,532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Q2 2018 = 325,532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278,077</c:v>
                </c:pt>
                <c:pt idx="1">
                  <c:v>Temp Suspended = 25,169</c:v>
                </c:pt>
                <c:pt idx="2">
                  <c:v>Permanently Suspended = 26,260</c:v>
                </c:pt>
                <c:pt idx="3">
                  <c:v>Temporarily Unavailable = 3,974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278077</c:v>
                </c:pt>
                <c:pt idx="1">
                  <c:v>25169</c:v>
                </c:pt>
                <c:pt idx="2">
                  <c:v>26260</c:v>
                </c:pt>
                <c:pt idx="3">
                  <c:v>3974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5025"/>
          <c:h val="0.43957488920442839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Q2</a:t>
            </a:r>
            <a:r>
              <a:rPr lang="en-US" baseline="0"/>
              <a:t> </a:t>
            </a:r>
            <a:r>
              <a:rPr lang="en-US"/>
              <a:t>2018 = 278,077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Q2 2018= 274,607</c:v>
                </c:pt>
              </c:strCache>
            </c:strRef>
          </c:tx>
          <c:explosion val="24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111,099 (40.0%)</c:v>
                </c:pt>
                <c:pt idx="1">
                  <c:v>Not yet attended = 166,978 (60.0%)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111099</c:v>
                </c:pt>
                <c:pt idx="1">
                  <c:v>166978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284"/>
          <c:h val="0.19871319363768147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289078</xdr:colOff>
      <xdr:row>31</xdr:row>
      <xdr:rowOff>138779</xdr:rowOff>
    </xdr:from>
    <xdr:to>
      <xdr:col>9</xdr:col>
      <xdr:colOff>336703</xdr:colOff>
      <xdr:row>34</xdr:row>
      <xdr:rowOff>96813</xdr:rowOff>
    </xdr:to>
    <xdr:sp macro="" textlink="">
      <xdr:nvSpPr>
        <xdr:cNvPr id="7" name="TextBox 1"/>
        <xdr:cNvSpPr txBox="1"/>
      </xdr:nvSpPr>
      <xdr:spPr>
        <a:xfrm>
          <a:off x="8442478" y="7587329"/>
          <a:ext cx="981075" cy="4723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40.0%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0.20102</cdr:x>
      <cdr:y>0.69543</cdr:y>
    </cdr:from>
    <cdr:to>
      <cdr:x>0.37006</cdr:x>
      <cdr:y>0.83392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1194" y="2563494"/>
          <a:ext cx="959623" cy="510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800"/>
            <a:t>60.0%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J53" sqref="J53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1160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1161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33" t="s">
        <v>86</v>
      </c>
      <c r="D4" s="234"/>
      <c r="E4" s="234"/>
      <c r="F4" s="234"/>
      <c r="G4" s="235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325532</v>
      </c>
      <c r="D6" s="38">
        <f>'Data Sheet'!F35</f>
        <v>25169</v>
      </c>
      <c r="E6" s="38">
        <f>'Data Sheet'!F50</f>
        <v>26260</v>
      </c>
      <c r="F6" s="38">
        <f>'Data Sheet'!F65</f>
        <v>3974</v>
      </c>
      <c r="G6" s="55">
        <f>'Data Sheet'!F80</f>
        <v>278077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48">
        <f>('Data Sheet'!F6)</f>
        <v>26211</v>
      </c>
      <c r="C10" s="147">
        <f>'Data Sheet'!F21</f>
        <v>1746</v>
      </c>
      <c r="D10" s="94">
        <f t="shared" ref="D10:D23" si="0">C10/B10</f>
        <v>6.6613253977337764E-2</v>
      </c>
      <c r="E10" s="147">
        <f>'Data Sheet'!F36</f>
        <v>2174</v>
      </c>
      <c r="F10" s="94">
        <f t="shared" ref="F10:F24" si="1">E10/B10</f>
        <v>8.2942276143603832E-2</v>
      </c>
      <c r="G10" s="147">
        <f>'Data Sheet'!F51</f>
        <v>14</v>
      </c>
      <c r="H10" s="94">
        <f t="shared" ref="H10:H24" si="2">G10/B10</f>
        <v>5.3412689328907715E-4</v>
      </c>
      <c r="I10" s="147">
        <f>'Data Sheet'!F81</f>
        <v>22305</v>
      </c>
      <c r="J10" s="95">
        <f t="shared" ref="J10:J24" si="3">I10/B10</f>
        <v>0.85097859677234744</v>
      </c>
    </row>
    <row r="11" spans="1:10" ht="13.5" thickBot="1" x14ac:dyDescent="0.35">
      <c r="A11" s="44" t="s">
        <v>2</v>
      </c>
      <c r="B11" s="148">
        <f>'Data Sheet'!F7</f>
        <v>8197</v>
      </c>
      <c r="C11" s="147">
        <f>'Data Sheet'!F22</f>
        <v>569</v>
      </c>
      <c r="D11" s="96">
        <f t="shared" si="0"/>
        <v>6.9415639868244478E-2</v>
      </c>
      <c r="E11" s="147">
        <f>'Data Sheet'!F37</f>
        <v>1538</v>
      </c>
      <c r="F11" s="96">
        <f t="shared" ref="F11:F16" si="4">E11/B11</f>
        <v>0.18762962059289984</v>
      </c>
      <c r="G11" s="147">
        <f>'Data Sheet'!F52</f>
        <v>47</v>
      </c>
      <c r="H11" s="96">
        <f t="shared" ref="H11:H23" si="5">G11/B11</f>
        <v>5.7338050506282783E-3</v>
      </c>
      <c r="I11" s="147">
        <f>'Data Sheet'!F82</f>
        <v>6137</v>
      </c>
      <c r="J11" s="97">
        <f t="shared" ref="J11:J23" si="6">I11/B11</f>
        <v>0.74868854458948397</v>
      </c>
    </row>
    <row r="12" spans="1:10" ht="14.25" customHeight="1" thickBot="1" x14ac:dyDescent="0.35">
      <c r="A12" s="44" t="s">
        <v>112</v>
      </c>
      <c r="B12" s="148">
        <f>('Data Sheet'!F8)</f>
        <v>10472</v>
      </c>
      <c r="C12" s="147">
        <f>'Data Sheet'!F23</f>
        <v>1108</v>
      </c>
      <c r="D12" s="96">
        <f t="shared" si="0"/>
        <v>0.10580595874713522</v>
      </c>
      <c r="E12" s="147">
        <f>'Data Sheet'!F38</f>
        <v>1052</v>
      </c>
      <c r="F12" s="96">
        <f t="shared" si="4"/>
        <v>0.10045836516424751</v>
      </c>
      <c r="G12" s="147">
        <f>'Data Sheet'!F53</f>
        <v>196</v>
      </c>
      <c r="H12" s="96">
        <f t="shared" si="5"/>
        <v>1.871657754010695E-2</v>
      </c>
      <c r="I12" s="147">
        <f>'Data Sheet'!F83</f>
        <v>8508</v>
      </c>
      <c r="J12" s="97">
        <f t="shared" si="6"/>
        <v>0.8124522536287242</v>
      </c>
    </row>
    <row r="13" spans="1:10" ht="13.5" thickBot="1" x14ac:dyDescent="0.35">
      <c r="A13" s="45" t="s">
        <v>3</v>
      </c>
      <c r="B13" s="148">
        <f>'Data Sheet'!F9</f>
        <v>22754</v>
      </c>
      <c r="C13" s="147">
        <f>'Data Sheet'!F24</f>
        <v>1582</v>
      </c>
      <c r="D13" s="96">
        <f t="shared" si="0"/>
        <v>6.9526237145117339E-2</v>
      </c>
      <c r="E13" s="147">
        <f>'Data Sheet'!F39</f>
        <v>1279</v>
      </c>
      <c r="F13" s="96">
        <f t="shared" si="4"/>
        <v>5.6209897160938736E-2</v>
      </c>
      <c r="G13" s="147">
        <f>'Data Sheet'!F54</f>
        <v>102</v>
      </c>
      <c r="H13" s="96">
        <f t="shared" si="5"/>
        <v>4.4827283115056694E-3</v>
      </c>
      <c r="I13" s="147">
        <f>'Data Sheet'!F84</f>
        <v>19995</v>
      </c>
      <c r="J13" s="97">
        <f t="shared" si="6"/>
        <v>0.87874659400544963</v>
      </c>
    </row>
    <row r="14" spans="1:10" ht="13.5" thickBot="1" x14ac:dyDescent="0.35">
      <c r="A14" s="44" t="s">
        <v>111</v>
      </c>
      <c r="B14" s="148">
        <f>('Data Sheet'!F10)</f>
        <v>18111</v>
      </c>
      <c r="C14" s="147">
        <f>'Data Sheet'!F25</f>
        <v>1291</v>
      </c>
      <c r="D14" s="96">
        <f t="shared" si="0"/>
        <v>7.1282645905803105E-2</v>
      </c>
      <c r="E14" s="147">
        <f>'Data Sheet'!F40</f>
        <v>748</v>
      </c>
      <c r="F14" s="96">
        <f t="shared" si="4"/>
        <v>4.1300866876483905E-2</v>
      </c>
      <c r="G14" s="147">
        <f>'Data Sheet'!F55</f>
        <v>467</v>
      </c>
      <c r="H14" s="96">
        <f t="shared" si="5"/>
        <v>2.5785434266467892E-2</v>
      </c>
      <c r="I14" s="147">
        <f>'Data Sheet'!F85</f>
        <v>16539</v>
      </c>
      <c r="J14" s="97">
        <f t="shared" si="6"/>
        <v>0.91320192148418089</v>
      </c>
    </row>
    <row r="15" spans="1:10" s="8" customFormat="1" ht="13.5" thickBot="1" x14ac:dyDescent="0.35">
      <c r="A15" s="44" t="s">
        <v>110</v>
      </c>
      <c r="B15" s="148">
        <f>'Data Sheet'!F11</f>
        <v>32619</v>
      </c>
      <c r="C15" s="147">
        <f>'Data Sheet'!F26</f>
        <v>1710</v>
      </c>
      <c r="D15" s="98">
        <f t="shared" si="0"/>
        <v>5.2423434194794442E-2</v>
      </c>
      <c r="E15" s="147">
        <f>'Data Sheet'!F41</f>
        <v>3428</v>
      </c>
      <c r="F15" s="96">
        <f t="shared" si="4"/>
        <v>0.10509212422207916</v>
      </c>
      <c r="G15" s="147">
        <f>'Data Sheet'!F56</f>
        <v>201</v>
      </c>
      <c r="H15" s="96">
        <f t="shared" si="5"/>
        <v>6.1620527913179438E-3</v>
      </c>
      <c r="I15" s="147">
        <f>'Data Sheet'!F86</f>
        <v>27682</v>
      </c>
      <c r="J15" s="97">
        <f t="shared" si="6"/>
        <v>0.84864649437444439</v>
      </c>
    </row>
    <row r="16" spans="1:10" ht="13.5" thickBot="1" x14ac:dyDescent="0.35">
      <c r="A16" s="44" t="s">
        <v>114</v>
      </c>
      <c r="B16" s="148">
        <f>('Data Sheet'!F12)</f>
        <v>68875</v>
      </c>
      <c r="C16" s="147">
        <f>'Data Sheet'!F27</f>
        <v>7119</v>
      </c>
      <c r="D16" s="96">
        <f t="shared" si="0"/>
        <v>0.10336116152450091</v>
      </c>
      <c r="E16" s="147">
        <f>'Data Sheet'!F42</f>
        <v>4021</v>
      </c>
      <c r="F16" s="96">
        <f t="shared" si="4"/>
        <v>5.8381125226860252E-2</v>
      </c>
      <c r="G16" s="147">
        <f>'Data Sheet'!F57</f>
        <v>1350</v>
      </c>
      <c r="H16" s="96">
        <f t="shared" si="5"/>
        <v>1.9600725952813067E-2</v>
      </c>
      <c r="I16" s="147">
        <f>'Data Sheet'!F87</f>
        <v>59085</v>
      </c>
      <c r="J16" s="97">
        <f t="shared" si="6"/>
        <v>0.85785843920145188</v>
      </c>
    </row>
    <row r="17" spans="1:10" ht="13.5" thickBot="1" x14ac:dyDescent="0.35">
      <c r="A17" s="44" t="s">
        <v>4</v>
      </c>
      <c r="B17" s="148">
        <f>'Data Sheet'!F13</f>
        <v>19506</v>
      </c>
      <c r="C17" s="147">
        <f>'Data Sheet'!F28</f>
        <v>1445</v>
      </c>
      <c r="D17" s="96">
        <f t="shared" si="0"/>
        <v>7.4079770327078853E-2</v>
      </c>
      <c r="E17" s="147">
        <f>'Data Sheet'!F43</f>
        <v>1535</v>
      </c>
      <c r="F17" s="96">
        <f>E17/B17</f>
        <v>7.8693735260945349E-2</v>
      </c>
      <c r="G17" s="147">
        <f>'Data Sheet'!F58</f>
        <v>442</v>
      </c>
      <c r="H17" s="96">
        <f t="shared" si="5"/>
        <v>2.2659694452988825E-2</v>
      </c>
      <c r="I17" s="147">
        <f>'Data Sheet'!F88</f>
        <v>16968</v>
      </c>
      <c r="J17" s="97">
        <f t="shared" si="6"/>
        <v>0.8698861888649646</v>
      </c>
    </row>
    <row r="18" spans="1:10" ht="13.5" thickBot="1" x14ac:dyDescent="0.35">
      <c r="A18" s="46" t="s">
        <v>5</v>
      </c>
      <c r="B18" s="148">
        <f>('Data Sheet'!F14)</f>
        <v>41340</v>
      </c>
      <c r="C18" s="147">
        <f>'Data Sheet'!F29</f>
        <v>3829</v>
      </c>
      <c r="D18" s="98">
        <f t="shared" si="0"/>
        <v>9.2622157716497344E-2</v>
      </c>
      <c r="E18" s="147">
        <f>'Data Sheet'!F44</f>
        <v>2422</v>
      </c>
      <c r="F18" s="98">
        <f t="shared" ref="F18:F23" si="7">E18/B18</f>
        <v>5.8587324625060472E-2</v>
      </c>
      <c r="G18" s="147">
        <f>'Data Sheet'!F59</f>
        <v>738</v>
      </c>
      <c r="H18" s="98">
        <f t="shared" si="5"/>
        <v>1.7851959361393322E-2</v>
      </c>
      <c r="I18" s="147">
        <f>'Data Sheet'!F89</f>
        <v>35827</v>
      </c>
      <c r="J18" s="99">
        <f t="shared" si="6"/>
        <v>0.86664247701983554</v>
      </c>
    </row>
    <row r="19" spans="1:10" ht="13.5" thickBot="1" x14ac:dyDescent="0.35">
      <c r="A19" s="44" t="s">
        <v>6</v>
      </c>
      <c r="B19" s="148">
        <f>'Data Sheet'!F15</f>
        <v>47696</v>
      </c>
      <c r="C19" s="147">
        <f>'Data Sheet'!F30</f>
        <v>2688</v>
      </c>
      <c r="D19" s="96">
        <f t="shared" si="0"/>
        <v>5.635692720563569E-2</v>
      </c>
      <c r="E19" s="147">
        <f>'Data Sheet'!F45</f>
        <v>5730</v>
      </c>
      <c r="F19" s="96">
        <f t="shared" si="7"/>
        <v>0.12013586044951359</v>
      </c>
      <c r="G19" s="147">
        <f>'Data Sheet'!F60</f>
        <v>307</v>
      </c>
      <c r="H19" s="96">
        <f t="shared" si="5"/>
        <v>6.43659845689366E-3</v>
      </c>
      <c r="I19" s="147">
        <f>'Data Sheet'!F90</f>
        <v>39585</v>
      </c>
      <c r="J19" s="97">
        <f t="shared" si="6"/>
        <v>0.8299438108017444</v>
      </c>
    </row>
    <row r="20" spans="1:10" ht="13.5" thickBot="1" x14ac:dyDescent="0.35">
      <c r="A20" s="44" t="s">
        <v>7</v>
      </c>
      <c r="B20" s="148">
        <f>('Data Sheet'!F16)</f>
        <v>1315</v>
      </c>
      <c r="C20" s="147">
        <f>'Data Sheet'!F31</f>
        <v>91</v>
      </c>
      <c r="D20" s="96">
        <f t="shared" si="0"/>
        <v>6.9201520912547526E-2</v>
      </c>
      <c r="E20" s="147">
        <f>'Data Sheet'!F46</f>
        <v>117</v>
      </c>
      <c r="F20" s="96">
        <f t="shared" si="7"/>
        <v>8.8973384030418254E-2</v>
      </c>
      <c r="G20" s="147">
        <f>'Data Sheet'!F61</f>
        <v>14</v>
      </c>
      <c r="H20" s="96">
        <f t="shared" si="5"/>
        <v>1.064638783269962E-2</v>
      </c>
      <c r="I20" s="147">
        <f>'Data Sheet'!F91</f>
        <v>1121</v>
      </c>
      <c r="J20" s="97">
        <f t="shared" si="6"/>
        <v>0.85247148288973384</v>
      </c>
    </row>
    <row r="21" spans="1:10" ht="13.5" thickBot="1" x14ac:dyDescent="0.35">
      <c r="A21" s="44" t="s">
        <v>113</v>
      </c>
      <c r="B21" s="148">
        <f>'Data Sheet'!F17</f>
        <v>1233</v>
      </c>
      <c r="C21" s="147">
        <f>'Data Sheet'!F32</f>
        <v>121</v>
      </c>
      <c r="D21" s="96">
        <f t="shared" si="0"/>
        <v>9.813463098134631E-2</v>
      </c>
      <c r="E21" s="147">
        <f>'Data Sheet'!F47</f>
        <v>95</v>
      </c>
      <c r="F21" s="96">
        <f t="shared" si="7"/>
        <v>7.7047850770478502E-2</v>
      </c>
      <c r="G21" s="147">
        <f>'Data Sheet'!F62</f>
        <v>33</v>
      </c>
      <c r="H21" s="96">
        <f t="shared" si="5"/>
        <v>2.6763990267639901E-2</v>
      </c>
      <c r="I21" s="147">
        <f>'Data Sheet'!F92</f>
        <v>1050</v>
      </c>
      <c r="J21" s="97">
        <f t="shared" si="6"/>
        <v>0.85158150851581504</v>
      </c>
    </row>
    <row r="22" spans="1:10" ht="13.5" thickBot="1" x14ac:dyDescent="0.35">
      <c r="A22" s="44" t="s">
        <v>8</v>
      </c>
      <c r="B22" s="148">
        <f>('Data Sheet'!F18)</f>
        <v>25599</v>
      </c>
      <c r="C22" s="147">
        <f>'Data Sheet'!F33</f>
        <v>1734</v>
      </c>
      <c r="D22" s="96">
        <f t="shared" si="0"/>
        <v>6.7737020977381934E-2</v>
      </c>
      <c r="E22" s="147">
        <f>'Data Sheet'!F48</f>
        <v>2005</v>
      </c>
      <c r="F22" s="96">
        <f t="shared" si="7"/>
        <v>7.8323372006719016E-2</v>
      </c>
      <c r="G22" s="147">
        <f>'Data Sheet'!F63</f>
        <v>50</v>
      </c>
      <c r="H22" s="96">
        <f t="shared" si="5"/>
        <v>1.953201296925661E-3</v>
      </c>
      <c r="I22" s="147">
        <f>'Data Sheet'!F93</f>
        <v>21910</v>
      </c>
      <c r="J22" s="97">
        <f t="shared" si="6"/>
        <v>0.85589280831282477</v>
      </c>
    </row>
    <row r="23" spans="1:10" ht="13.5" thickBot="1" x14ac:dyDescent="0.35">
      <c r="A23" s="47" t="s">
        <v>16</v>
      </c>
      <c r="B23" s="148">
        <f>'Data Sheet'!F19</f>
        <v>1604</v>
      </c>
      <c r="C23" s="147">
        <f>'Data Sheet'!F34</f>
        <v>136</v>
      </c>
      <c r="D23" s="100">
        <f t="shared" si="0"/>
        <v>8.4788029925187039E-2</v>
      </c>
      <c r="E23" s="147">
        <f>'Data Sheet'!F49</f>
        <v>116</v>
      </c>
      <c r="F23" s="100">
        <f t="shared" si="7"/>
        <v>7.2319201995012475E-2</v>
      </c>
      <c r="G23" s="147">
        <f>'Data Sheet'!F64</f>
        <v>13</v>
      </c>
      <c r="H23" s="100">
        <f t="shared" si="5"/>
        <v>8.1047381546134663E-3</v>
      </c>
      <c r="I23" s="147">
        <f>'Data Sheet'!F94</f>
        <v>1365</v>
      </c>
      <c r="J23" s="101">
        <f t="shared" si="6"/>
        <v>0.85099750623441395</v>
      </c>
    </row>
    <row r="24" spans="1:10" s="59" customFormat="1" ht="13.5" thickBot="1" x14ac:dyDescent="0.35">
      <c r="A24" s="57" t="s">
        <v>54</v>
      </c>
      <c r="B24" s="223">
        <f>('Data Sheet'!F20)</f>
        <v>325532</v>
      </c>
      <c r="C24" s="224">
        <f>'Data Sheet'!F35</f>
        <v>25169</v>
      </c>
      <c r="D24" s="102">
        <f t="shared" ref="D24" si="8">C24/B24</f>
        <v>7.7316515734244251E-2</v>
      </c>
      <c r="E24" s="224">
        <f>'Data Sheet'!F50</f>
        <v>26260</v>
      </c>
      <c r="F24" s="102">
        <f t="shared" si="1"/>
        <v>8.0667952766548298E-2</v>
      </c>
      <c r="G24" s="224">
        <f>'Data Sheet'!F65</f>
        <v>3974</v>
      </c>
      <c r="H24" s="102">
        <f t="shared" si="2"/>
        <v>1.2207709226742686E-2</v>
      </c>
      <c r="I24" s="224">
        <f>'Data Sheet'!F95</f>
        <v>278077</v>
      </c>
      <c r="J24" s="102">
        <f t="shared" si="3"/>
        <v>0.85422324072595013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1163</v>
      </c>
      <c r="C59" s="71" t="s">
        <v>1164</v>
      </c>
      <c r="D59" s="71" t="s">
        <v>1165</v>
      </c>
      <c r="E59" s="71" t="s">
        <v>1166</v>
      </c>
      <c r="F59" s="71"/>
    </row>
    <row r="60" spans="1:6" ht="21" x14ac:dyDescent="0.25">
      <c r="A60" s="72" t="s">
        <v>1162</v>
      </c>
      <c r="B60" s="73">
        <f>(I24)</f>
        <v>278077</v>
      </c>
      <c r="C60" s="73">
        <f>(C24)</f>
        <v>25169</v>
      </c>
      <c r="D60" s="73">
        <f>(E24)</f>
        <v>26260</v>
      </c>
      <c r="E60" s="73">
        <f>(G24)</f>
        <v>3974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1172</v>
      </c>
      <c r="C62" s="71" t="s">
        <v>1173</v>
      </c>
      <c r="D62" s="71"/>
      <c r="E62" s="77"/>
      <c r="F62" s="76"/>
    </row>
    <row r="63" spans="1:6" x14ac:dyDescent="0.25">
      <c r="A63" s="71" t="s">
        <v>1167</v>
      </c>
      <c r="B63" s="74">
        <f>'Screening uptake KPIs 1-7'!L18</f>
        <v>111099</v>
      </c>
      <c r="C63" s="74">
        <f>(I24-'Screening uptake KPIs 1-7'!L18)</f>
        <v>166978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4" type="noConversion"/>
  <printOptions horizontalCentered="1"/>
  <pageMargins left="0.55118110236220474" right="0.39370078740157483" top="0.39370078740157483" bottom="0.82677165354330717" header="0" footer="0.47244094488188981"/>
  <pageSetup paperSize="9" scale="64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J1" zoomScale="75" zoomScaleNormal="75" workbookViewId="0">
      <selection activeCell="V26" sqref="V26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36" t="s">
        <v>0</v>
      </c>
      <c r="C1" s="237"/>
      <c r="D1" s="237"/>
      <c r="E1" s="237"/>
      <c r="F1" s="238"/>
      <c r="G1" s="247" t="s">
        <v>94</v>
      </c>
      <c r="H1" s="248"/>
      <c r="I1" s="244" t="s">
        <v>99</v>
      </c>
      <c r="J1" s="245"/>
      <c r="K1" s="246"/>
      <c r="L1" s="244" t="s">
        <v>97</v>
      </c>
      <c r="M1" s="246"/>
      <c r="N1" s="86" t="s">
        <v>88</v>
      </c>
      <c r="O1" s="244" t="s">
        <v>101</v>
      </c>
      <c r="P1" s="246"/>
      <c r="Q1" s="242" t="s">
        <v>98</v>
      </c>
      <c r="R1" s="243"/>
      <c r="S1" s="242" t="s">
        <v>102</v>
      </c>
      <c r="T1" s="243"/>
      <c r="U1" s="257" t="s">
        <v>43</v>
      </c>
      <c r="V1" s="243"/>
      <c r="W1" s="242" t="s">
        <v>100</v>
      </c>
      <c r="X1" s="258"/>
      <c r="Y1" s="243"/>
      <c r="Z1" s="256" t="s">
        <v>38</v>
      </c>
      <c r="AA1" s="245"/>
      <c r="AB1" s="246"/>
      <c r="AC1" s="256" t="s">
        <v>31</v>
      </c>
      <c r="AD1" s="245"/>
      <c r="AE1" s="246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5" t="s">
        <v>93</v>
      </c>
      <c r="B2" s="236"/>
      <c r="C2" s="237"/>
      <c r="D2" s="237"/>
      <c r="E2" s="237"/>
      <c r="F2" s="238"/>
      <c r="G2" s="189" t="s">
        <v>119</v>
      </c>
      <c r="H2" s="189" t="s">
        <v>120</v>
      </c>
      <c r="I2" s="239" t="s">
        <v>1168</v>
      </c>
      <c r="J2" s="240"/>
      <c r="K2" s="241"/>
      <c r="L2" s="239" t="s">
        <v>1169</v>
      </c>
      <c r="M2" s="241"/>
      <c r="N2" s="189" t="s">
        <v>116</v>
      </c>
      <c r="O2" s="239" t="s">
        <v>117</v>
      </c>
      <c r="P2" s="241"/>
      <c r="Q2" s="239" t="s">
        <v>1170</v>
      </c>
      <c r="R2" s="241"/>
      <c r="S2" s="239" t="s">
        <v>118</v>
      </c>
      <c r="T2" s="241"/>
      <c r="U2" s="249" t="s">
        <v>87</v>
      </c>
      <c r="V2" s="250"/>
      <c r="W2" s="239" t="s">
        <v>121</v>
      </c>
      <c r="X2" s="251"/>
      <c r="Y2" s="252"/>
      <c r="Z2" s="239" t="s">
        <v>122</v>
      </c>
      <c r="AA2" s="251"/>
      <c r="AB2" s="252"/>
      <c r="AC2" s="253" t="s">
        <v>87</v>
      </c>
      <c r="AD2" s="254"/>
      <c r="AE2" s="255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73" customFormat="1" ht="162" customHeight="1" thickBot="1" x14ac:dyDescent="0.3">
      <c r="A3" s="181" t="s">
        <v>13</v>
      </c>
      <c r="B3" s="182" t="s">
        <v>1</v>
      </c>
      <c r="C3" s="183" t="s">
        <v>9</v>
      </c>
      <c r="D3" s="183" t="s">
        <v>14</v>
      </c>
      <c r="E3" s="183" t="s">
        <v>10</v>
      </c>
      <c r="F3" s="184" t="s">
        <v>11</v>
      </c>
      <c r="G3" s="185" t="s">
        <v>95</v>
      </c>
      <c r="H3" s="185" t="s">
        <v>96</v>
      </c>
      <c r="I3" s="163" t="s">
        <v>40</v>
      </c>
      <c r="J3" s="162" t="s">
        <v>41</v>
      </c>
      <c r="K3" s="171" t="s">
        <v>60</v>
      </c>
      <c r="L3" s="162" t="s">
        <v>45</v>
      </c>
      <c r="M3" s="171" t="s">
        <v>59</v>
      </c>
      <c r="N3" s="171" t="s">
        <v>89</v>
      </c>
      <c r="O3" s="162" t="s">
        <v>92</v>
      </c>
      <c r="P3" s="171" t="s">
        <v>58</v>
      </c>
      <c r="Q3" s="186" t="s">
        <v>91</v>
      </c>
      <c r="R3" s="187" t="s">
        <v>57</v>
      </c>
      <c r="S3" s="186" t="s">
        <v>42</v>
      </c>
      <c r="T3" s="187" t="s">
        <v>56</v>
      </c>
      <c r="U3" s="186" t="s">
        <v>44</v>
      </c>
      <c r="V3" s="187" t="s">
        <v>55</v>
      </c>
      <c r="W3" s="177" t="s">
        <v>28</v>
      </c>
      <c r="X3" s="162" t="s">
        <v>52</v>
      </c>
      <c r="Y3" s="171" t="s">
        <v>61</v>
      </c>
      <c r="Z3" s="177" t="s">
        <v>29</v>
      </c>
      <c r="AA3" s="162" t="s">
        <v>30</v>
      </c>
      <c r="AB3" s="171" t="s">
        <v>62</v>
      </c>
      <c r="AC3" s="177" t="s">
        <v>32</v>
      </c>
      <c r="AD3" s="162" t="s">
        <v>76</v>
      </c>
      <c r="AE3" s="171" t="s">
        <v>63</v>
      </c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</row>
    <row r="4" spans="1:90" ht="15.75" customHeight="1" thickBot="1" x14ac:dyDescent="0.35">
      <c r="A4" s="48" t="s">
        <v>15</v>
      </c>
      <c r="B4" s="66">
        <f>'Summary Statistics KPI 0'!B10</f>
        <v>26211</v>
      </c>
      <c r="C4" s="60">
        <f>'Summary Statistics KPI 0'!C10</f>
        <v>1746</v>
      </c>
      <c r="D4" s="60">
        <f>'Summary Statistics KPI 0'!E10</f>
        <v>2174</v>
      </c>
      <c r="E4" s="60">
        <f>'Summary Statistics KPI 0'!G10</f>
        <v>14</v>
      </c>
      <c r="F4" s="67">
        <f>'Summary Statistics KPI 0'!I10</f>
        <v>22305</v>
      </c>
      <c r="G4" s="146" t="s">
        <v>90</v>
      </c>
      <c r="H4" s="149" t="s">
        <v>90</v>
      </c>
      <c r="I4" s="122">
        <f>'Data Sheet'!F96</f>
        <v>2399</v>
      </c>
      <c r="J4" s="123">
        <f>'Data Sheet'!F111</f>
        <v>10663</v>
      </c>
      <c r="K4" s="195">
        <f t="shared" ref="K4:K17" si="0">J4/(F4-I4)</f>
        <v>0.53566763789812122</v>
      </c>
      <c r="L4" s="124">
        <f>'Data Sheet'!F156</f>
        <v>8500</v>
      </c>
      <c r="M4" s="195">
        <f t="shared" ref="M4:M17" si="1">L4/F4</f>
        <v>0.38108047522976912</v>
      </c>
      <c r="N4" s="196">
        <f t="shared" ref="N4" si="2">(K4-M4)</f>
        <v>0.1545871626683521</v>
      </c>
      <c r="O4" s="124">
        <f>'Data Sheet'!F201</f>
        <v>17217</v>
      </c>
      <c r="P4" s="195">
        <f t="shared" ref="P4:P18" si="3">O4/F4</f>
        <v>0.77188971082716884</v>
      </c>
      <c r="Q4" s="124">
        <f>'Data Sheet'!F246</f>
        <v>8486</v>
      </c>
      <c r="R4" s="195">
        <f t="shared" ref="R4:R18" si="4">Q4/F4</f>
        <v>0.38045281327056713</v>
      </c>
      <c r="S4" s="124">
        <f>'Data Sheet'!F291</f>
        <v>19110</v>
      </c>
      <c r="T4" s="195">
        <f t="shared" ref="T4:T18" si="5">S4/F4</f>
        <v>0.85675857431069269</v>
      </c>
      <c r="U4" s="124">
        <f>'Data Sheet'!F336</f>
        <v>486</v>
      </c>
      <c r="V4" s="195">
        <f t="shared" ref="V4:V18" si="6">U4/F4</f>
        <v>2.1788836583725622E-2</v>
      </c>
      <c r="W4" s="124">
        <f>'Data Sheet'!F366</f>
        <v>17340</v>
      </c>
      <c r="X4" s="124">
        <f>'Data Sheet'!F381</f>
        <v>529</v>
      </c>
      <c r="Y4" s="195">
        <f t="shared" ref="Y4:Y17" si="7">X4/W4</f>
        <v>3.0507497116493656E-2</v>
      </c>
      <c r="Z4" s="122">
        <f>'Data Sheet'!F411</f>
        <v>1516</v>
      </c>
      <c r="AA4" s="123">
        <f>'Data Sheet'!F426</f>
        <v>76</v>
      </c>
      <c r="AB4" s="196">
        <f t="shared" ref="AB4:AB18" si="8">AA4/Z4</f>
        <v>5.0131926121372031E-2</v>
      </c>
      <c r="AC4" s="132">
        <f>'Data Sheet'!F456</f>
        <v>18856</v>
      </c>
      <c r="AD4" s="133">
        <f>'Data Sheet'!F471</f>
        <v>605</v>
      </c>
      <c r="AE4" s="196">
        <f t="shared" ref="AE4:AE17" si="9">AD4/AC4</f>
        <v>3.2085277895630038E-2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8197</v>
      </c>
      <c r="C5" s="60">
        <f>'Summary Statistics KPI 0'!C11</f>
        <v>569</v>
      </c>
      <c r="D5" s="60">
        <f>'Summary Statistics KPI 0'!E11</f>
        <v>1538</v>
      </c>
      <c r="E5" s="60">
        <f>'Summary Statistics KPI 0'!G11</f>
        <v>47</v>
      </c>
      <c r="F5" s="67">
        <f>'Summary Statistics KPI 0'!I11</f>
        <v>6137</v>
      </c>
      <c r="G5" s="146" t="s">
        <v>90</v>
      </c>
      <c r="H5" s="149" t="s">
        <v>90</v>
      </c>
      <c r="I5" s="122">
        <f>'Data Sheet'!F97</f>
        <v>329</v>
      </c>
      <c r="J5" s="123">
        <f>'Data Sheet'!F112</f>
        <v>3573</v>
      </c>
      <c r="K5" s="197">
        <f t="shared" si="0"/>
        <v>0.6151859504132231</v>
      </c>
      <c r="L5" s="124">
        <f>'Data Sheet'!F157</f>
        <v>2942</v>
      </c>
      <c r="M5" s="197">
        <f t="shared" si="1"/>
        <v>0.47938732279615448</v>
      </c>
      <c r="N5" s="198">
        <f t="shared" ref="N5:N18" si="10">(K5-M5)</f>
        <v>0.13579862761706862</v>
      </c>
      <c r="O5" s="124">
        <f>'Data Sheet'!F202</f>
        <v>4899</v>
      </c>
      <c r="P5" s="197">
        <f t="shared" ref="P5:P17" si="11">O5/F5</f>
        <v>0.79827277171256317</v>
      </c>
      <c r="Q5" s="124">
        <f>'Data Sheet'!F247</f>
        <v>2780</v>
      </c>
      <c r="R5" s="197">
        <f t="shared" ref="R5:R17" si="12">Q5/F5</f>
        <v>0.45299006029004402</v>
      </c>
      <c r="S5" s="124">
        <f>'Data Sheet'!F292</f>
        <v>5305</v>
      </c>
      <c r="T5" s="197">
        <f t="shared" ref="T5:T17" si="13">S5/F5</f>
        <v>0.86442887404269186</v>
      </c>
      <c r="U5" s="124">
        <f>'Data Sheet'!F337</f>
        <v>84</v>
      </c>
      <c r="V5" s="197">
        <f t="shared" ref="V5:V17" si="14">U5/F5</f>
        <v>1.368746944761284E-2</v>
      </c>
      <c r="W5" s="124">
        <f>'Data Sheet'!F367</f>
        <v>5273</v>
      </c>
      <c r="X5" s="124">
        <f>'Data Sheet'!F382</f>
        <v>96</v>
      </c>
      <c r="Y5" s="197">
        <f t="shared" si="7"/>
        <v>1.8205954864403566E-2</v>
      </c>
      <c r="Z5" s="122">
        <f>'Data Sheet'!F412</f>
        <v>238</v>
      </c>
      <c r="AA5" s="123">
        <f>'Data Sheet'!F427</f>
        <v>2</v>
      </c>
      <c r="AB5" s="198">
        <f t="shared" si="8"/>
        <v>8.4033613445378148E-3</v>
      </c>
      <c r="AC5" s="132">
        <f>'Data Sheet'!F457</f>
        <v>5511</v>
      </c>
      <c r="AD5" s="133">
        <f>'Data Sheet'!F472</f>
        <v>98</v>
      </c>
      <c r="AE5" s="198">
        <f t="shared" si="9"/>
        <v>1.7782616585011794E-2</v>
      </c>
      <c r="AR5"/>
      <c r="AS5"/>
    </row>
    <row r="6" spans="1:90" ht="15.75" customHeight="1" thickBot="1" x14ac:dyDescent="0.35">
      <c r="A6" s="44" t="s">
        <v>112</v>
      </c>
      <c r="B6" s="66">
        <f>'Summary Statistics KPI 0'!B12</f>
        <v>10472</v>
      </c>
      <c r="C6" s="60">
        <f>'Summary Statistics KPI 0'!C12</f>
        <v>1108</v>
      </c>
      <c r="D6" s="60">
        <f>'Summary Statistics KPI 0'!E12</f>
        <v>1052</v>
      </c>
      <c r="E6" s="60">
        <f>'Summary Statistics KPI 0'!G12</f>
        <v>196</v>
      </c>
      <c r="F6" s="67">
        <f>'Summary Statistics KPI 0'!I12</f>
        <v>8508</v>
      </c>
      <c r="G6" s="146" t="s">
        <v>90</v>
      </c>
      <c r="H6" s="149" t="s">
        <v>90</v>
      </c>
      <c r="I6" s="122">
        <f>'Data Sheet'!F98</f>
        <v>517</v>
      </c>
      <c r="J6" s="123">
        <f>'Data Sheet'!F113</f>
        <v>4941</v>
      </c>
      <c r="K6" s="197">
        <f t="shared" si="0"/>
        <v>0.61832061068702293</v>
      </c>
      <c r="L6" s="124">
        <f>'Data Sheet'!F158</f>
        <v>4202</v>
      </c>
      <c r="M6" s="197">
        <f t="shared" si="1"/>
        <v>0.49388810531264693</v>
      </c>
      <c r="N6" s="198">
        <f t="shared" si="10"/>
        <v>0.124432505374376</v>
      </c>
      <c r="O6" s="124">
        <f>'Data Sheet'!F203</f>
        <v>7328</v>
      </c>
      <c r="P6" s="197">
        <f t="shared" si="11"/>
        <v>0.86130700517160319</v>
      </c>
      <c r="Q6" s="124">
        <f>'Data Sheet'!F248</f>
        <v>4186</v>
      </c>
      <c r="R6" s="197">
        <f t="shared" si="12"/>
        <v>0.49200752233192291</v>
      </c>
      <c r="S6" s="124">
        <f>'Data Sheet'!F293</f>
        <v>7840</v>
      </c>
      <c r="T6" s="197">
        <f t="shared" si="13"/>
        <v>0.92148566055477199</v>
      </c>
      <c r="U6" s="124">
        <f>'Data Sheet'!F338</f>
        <v>47</v>
      </c>
      <c r="V6" s="197">
        <f t="shared" si="14"/>
        <v>5.5242125058768219E-3</v>
      </c>
      <c r="W6" s="124">
        <f>'Data Sheet'!F368</f>
        <v>7819</v>
      </c>
      <c r="X6" s="124">
        <f>'Data Sheet'!F383</f>
        <v>54</v>
      </c>
      <c r="Y6" s="197">
        <f t="shared" si="7"/>
        <v>6.9062539966747664E-3</v>
      </c>
      <c r="Z6" s="122">
        <f>'Data Sheet'!F413</f>
        <v>113</v>
      </c>
      <c r="AA6" s="123">
        <f>'Data Sheet'!F428</f>
        <v>3</v>
      </c>
      <c r="AB6" s="198">
        <f t="shared" si="8"/>
        <v>2.6548672566371681E-2</v>
      </c>
      <c r="AC6" s="132">
        <f>'Data Sheet'!F458</f>
        <v>7932</v>
      </c>
      <c r="AD6" s="133">
        <f>'Data Sheet'!F473</f>
        <v>57</v>
      </c>
      <c r="AE6" s="198">
        <f t="shared" si="9"/>
        <v>7.1860816944024205E-3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22754</v>
      </c>
      <c r="C7" s="60">
        <f>'Summary Statistics KPI 0'!C13</f>
        <v>1582</v>
      </c>
      <c r="D7" s="60">
        <f>'Summary Statistics KPI 0'!E13</f>
        <v>1279</v>
      </c>
      <c r="E7" s="60">
        <f>'Summary Statistics KPI 0'!G13</f>
        <v>102</v>
      </c>
      <c r="F7" s="67">
        <f>'Summary Statistics KPI 0'!I13</f>
        <v>19995</v>
      </c>
      <c r="G7" s="146" t="s">
        <v>90</v>
      </c>
      <c r="H7" s="149" t="s">
        <v>90</v>
      </c>
      <c r="I7" s="122">
        <f>'Data Sheet'!F99</f>
        <v>1619</v>
      </c>
      <c r="J7" s="123">
        <f>'Data Sheet'!F114</f>
        <v>9366</v>
      </c>
      <c r="K7" s="197">
        <f t="shared" si="0"/>
        <v>0.50968654767087507</v>
      </c>
      <c r="L7" s="124">
        <f>'Data Sheet'!F159</f>
        <v>7796</v>
      </c>
      <c r="M7" s="197">
        <f t="shared" si="1"/>
        <v>0.38989747436859212</v>
      </c>
      <c r="N7" s="198">
        <f t="shared" si="10"/>
        <v>0.11978907330228294</v>
      </c>
      <c r="O7" s="124">
        <f>'Data Sheet'!F204</f>
        <v>15407</v>
      </c>
      <c r="P7" s="197">
        <f t="shared" si="11"/>
        <v>0.77054263565891468</v>
      </c>
      <c r="Q7" s="124">
        <f>'Data Sheet'!F249</f>
        <v>7526</v>
      </c>
      <c r="R7" s="197">
        <f t="shared" si="12"/>
        <v>0.37639409852463118</v>
      </c>
      <c r="S7" s="124">
        <f>'Data Sheet'!F294</f>
        <v>17419</v>
      </c>
      <c r="T7" s="197">
        <f t="shared" si="13"/>
        <v>0.87116779194798699</v>
      </c>
      <c r="U7" s="124">
        <f>'Data Sheet'!F339</f>
        <v>380</v>
      </c>
      <c r="V7" s="197">
        <f t="shared" si="14"/>
        <v>1.9004751187796948E-2</v>
      </c>
      <c r="W7" s="124">
        <f>'Data Sheet'!F369</f>
        <v>15121</v>
      </c>
      <c r="X7" s="124">
        <f>'Data Sheet'!F384</f>
        <v>380</v>
      </c>
      <c r="Y7" s="197">
        <f t="shared" si="7"/>
        <v>2.513061305469215E-2</v>
      </c>
      <c r="Z7" s="122">
        <f>'Data Sheet'!F414</f>
        <v>1548</v>
      </c>
      <c r="AA7" s="123">
        <f>'Data Sheet'!F429</f>
        <v>56</v>
      </c>
      <c r="AB7" s="198">
        <f t="shared" si="8"/>
        <v>3.6175710594315243E-2</v>
      </c>
      <c r="AC7" s="132">
        <f>'Data Sheet'!F459</f>
        <v>16669</v>
      </c>
      <c r="AD7" s="133">
        <f>'Data Sheet'!F474</f>
        <v>436</v>
      </c>
      <c r="AE7" s="198">
        <f t="shared" si="9"/>
        <v>2.6156338112664226E-2</v>
      </c>
      <c r="AG7" s="14"/>
      <c r="AR7"/>
      <c r="AS7"/>
    </row>
    <row r="8" spans="1:90" ht="15.75" customHeight="1" thickBot="1" x14ac:dyDescent="0.35">
      <c r="A8" s="44" t="s">
        <v>111</v>
      </c>
      <c r="B8" s="66">
        <f>'Summary Statistics KPI 0'!B14</f>
        <v>18111</v>
      </c>
      <c r="C8" s="60">
        <f>'Summary Statistics KPI 0'!C14</f>
        <v>1291</v>
      </c>
      <c r="D8" s="60">
        <f>'Summary Statistics KPI 0'!E14</f>
        <v>748</v>
      </c>
      <c r="E8" s="60">
        <f>'Summary Statistics KPI 0'!G14</f>
        <v>467</v>
      </c>
      <c r="F8" s="67">
        <f>'Summary Statistics KPI 0'!I14</f>
        <v>16539</v>
      </c>
      <c r="G8" s="146" t="s">
        <v>90</v>
      </c>
      <c r="H8" s="149" t="s">
        <v>90</v>
      </c>
      <c r="I8" s="122">
        <f>'Data Sheet'!F100</f>
        <v>825</v>
      </c>
      <c r="J8" s="123">
        <f>'Data Sheet'!F115</f>
        <v>9293</v>
      </c>
      <c r="K8" s="197">
        <f t="shared" si="0"/>
        <v>0.5913834796996309</v>
      </c>
      <c r="L8" s="124">
        <f>'Data Sheet'!F160</f>
        <v>7659</v>
      </c>
      <c r="M8" s="197">
        <f t="shared" si="1"/>
        <v>0.46308724832214765</v>
      </c>
      <c r="N8" s="198">
        <f t="shared" si="10"/>
        <v>0.12829623137748325</v>
      </c>
      <c r="O8" s="124">
        <f>'Data Sheet'!F205</f>
        <v>12665</v>
      </c>
      <c r="P8" s="197">
        <f t="shared" si="11"/>
        <v>0.76576576576576572</v>
      </c>
      <c r="Q8" s="124">
        <f>'Data Sheet'!F250</f>
        <v>7140</v>
      </c>
      <c r="R8" s="197">
        <f t="shared" si="12"/>
        <v>0.43170687465989477</v>
      </c>
      <c r="S8" s="124">
        <f>'Data Sheet'!F295</f>
        <v>14434</v>
      </c>
      <c r="T8" s="197">
        <f t="shared" si="13"/>
        <v>0.872725074067356</v>
      </c>
      <c r="U8" s="124">
        <f>'Data Sheet'!F340</f>
        <v>399</v>
      </c>
      <c r="V8" s="197">
        <f t="shared" si="14"/>
        <v>2.4124795936876473E-2</v>
      </c>
      <c r="W8" s="124">
        <f>'Data Sheet'!F370</f>
        <v>13047</v>
      </c>
      <c r="X8" s="124">
        <f>'Data Sheet'!F385</f>
        <v>442</v>
      </c>
      <c r="Y8" s="197">
        <f t="shared" si="7"/>
        <v>3.3877519736337854E-2</v>
      </c>
      <c r="Z8" s="122">
        <f>'Data Sheet'!F415</f>
        <v>1759</v>
      </c>
      <c r="AA8" s="123">
        <f>'Data Sheet'!F430</f>
        <v>14</v>
      </c>
      <c r="AB8" s="198">
        <f t="shared" si="8"/>
        <v>7.9590676520750435E-3</v>
      </c>
      <c r="AC8" s="132">
        <f>'Data Sheet'!F460</f>
        <v>14806</v>
      </c>
      <c r="AD8" s="133">
        <f>'Data Sheet'!F475</f>
        <v>456</v>
      </c>
      <c r="AE8" s="198">
        <f t="shared" si="9"/>
        <v>3.0798325003377008E-2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110</v>
      </c>
      <c r="B9" s="66">
        <f>'Summary Statistics KPI 0'!B15</f>
        <v>32619</v>
      </c>
      <c r="C9" s="60">
        <f>'Summary Statistics KPI 0'!C15</f>
        <v>1710</v>
      </c>
      <c r="D9" s="60">
        <f>'Summary Statistics KPI 0'!E15</f>
        <v>3428</v>
      </c>
      <c r="E9" s="60">
        <f>'Summary Statistics KPI 0'!G15</f>
        <v>201</v>
      </c>
      <c r="F9" s="67">
        <f>'Summary Statistics KPI 0'!I15</f>
        <v>27682</v>
      </c>
      <c r="G9" s="146" t="s">
        <v>90</v>
      </c>
      <c r="H9" s="149" t="s">
        <v>90</v>
      </c>
      <c r="I9" s="122">
        <f>'Data Sheet'!F101</f>
        <v>2206</v>
      </c>
      <c r="J9" s="123">
        <f>'Data Sheet'!F116</f>
        <v>14606</v>
      </c>
      <c r="K9" s="197">
        <f t="shared" si="0"/>
        <v>0.573323912702151</v>
      </c>
      <c r="L9" s="124">
        <f>'Data Sheet'!F161</f>
        <v>10986</v>
      </c>
      <c r="M9" s="197">
        <f t="shared" si="1"/>
        <v>0.39686438841124194</v>
      </c>
      <c r="N9" s="198">
        <f t="shared" si="10"/>
        <v>0.17645952429090905</v>
      </c>
      <c r="O9" s="124">
        <f>'Data Sheet'!F206</f>
        <v>19861</v>
      </c>
      <c r="P9" s="197">
        <f t="shared" si="11"/>
        <v>0.71746983599450909</v>
      </c>
      <c r="Q9" s="124">
        <f>'Data Sheet'!F251</f>
        <v>10416</v>
      </c>
      <c r="R9" s="197">
        <f t="shared" si="12"/>
        <v>0.37627339065096455</v>
      </c>
      <c r="S9" s="124">
        <f>'Data Sheet'!F296</f>
        <v>24014</v>
      </c>
      <c r="T9" s="197">
        <f t="shared" si="13"/>
        <v>0.86749512318474098</v>
      </c>
      <c r="U9" s="124">
        <f>'Data Sheet'!F341</f>
        <v>500</v>
      </c>
      <c r="V9" s="197">
        <f t="shared" si="14"/>
        <v>1.806227873708547E-2</v>
      </c>
      <c r="W9" s="124">
        <f>'Data Sheet'!F371</f>
        <v>21070</v>
      </c>
      <c r="X9" s="124">
        <f>'Data Sheet'!F386</f>
        <v>534</v>
      </c>
      <c r="Y9" s="197">
        <f t="shared" si="7"/>
        <v>2.5344091124822023E-2</v>
      </c>
      <c r="Z9" s="122">
        <f>'Data Sheet'!F416</f>
        <v>1443</v>
      </c>
      <c r="AA9" s="123">
        <f>'Data Sheet'!F431</f>
        <v>37</v>
      </c>
      <c r="AB9" s="198">
        <f t="shared" si="8"/>
        <v>2.564102564102564E-2</v>
      </c>
      <c r="AC9" s="132">
        <f>'Data Sheet'!F461</f>
        <v>22513</v>
      </c>
      <c r="AD9" s="133">
        <f>'Data Sheet'!F476</f>
        <v>571</v>
      </c>
      <c r="AE9" s="198">
        <f t="shared" si="9"/>
        <v>2.5363123528627903E-2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114</v>
      </c>
      <c r="B10" s="66">
        <f>'Summary Statistics KPI 0'!B16</f>
        <v>68875</v>
      </c>
      <c r="C10" s="60">
        <f>'Summary Statistics KPI 0'!C16</f>
        <v>7119</v>
      </c>
      <c r="D10" s="60">
        <f>'Summary Statistics KPI 0'!E16</f>
        <v>4021</v>
      </c>
      <c r="E10" s="60">
        <f>'Summary Statistics KPI 0'!G16</f>
        <v>1350</v>
      </c>
      <c r="F10" s="67">
        <f>'Summary Statistics KPI 0'!I16</f>
        <v>59085</v>
      </c>
      <c r="G10" s="146" t="s">
        <v>90</v>
      </c>
      <c r="H10" s="149" t="s">
        <v>90</v>
      </c>
      <c r="I10" s="122">
        <f>'Data Sheet'!F102</f>
        <v>2632</v>
      </c>
      <c r="J10" s="123">
        <f>'Data Sheet'!F117</f>
        <v>30916</v>
      </c>
      <c r="K10" s="197">
        <f t="shared" si="0"/>
        <v>0.54764140081129431</v>
      </c>
      <c r="L10" s="124">
        <f>'Data Sheet'!F162</f>
        <v>23527</v>
      </c>
      <c r="M10" s="197">
        <f t="shared" si="1"/>
        <v>0.39818904967419821</v>
      </c>
      <c r="N10" s="198">
        <f t="shared" si="10"/>
        <v>0.1494523511370961</v>
      </c>
      <c r="O10" s="124">
        <f>'Data Sheet'!F207</f>
        <v>43035</v>
      </c>
      <c r="P10" s="197">
        <f t="shared" si="11"/>
        <v>0.72835745112972838</v>
      </c>
      <c r="Q10" s="124">
        <f>'Data Sheet'!F252</f>
        <v>22076</v>
      </c>
      <c r="R10" s="197">
        <f t="shared" si="12"/>
        <v>0.37363120927477361</v>
      </c>
      <c r="S10" s="124">
        <f>'Data Sheet'!F297</f>
        <v>50055</v>
      </c>
      <c r="T10" s="197">
        <f t="shared" si="13"/>
        <v>0.84716933231784719</v>
      </c>
      <c r="U10" s="124">
        <f>'Data Sheet'!F342</f>
        <v>935</v>
      </c>
      <c r="V10" s="197">
        <f t="shared" si="14"/>
        <v>1.5824659389015824E-2</v>
      </c>
      <c r="W10" s="124">
        <f>'Data Sheet'!F372</f>
        <v>43445</v>
      </c>
      <c r="X10" s="124">
        <f>'Data Sheet'!F387</f>
        <v>1021</v>
      </c>
      <c r="Y10" s="197">
        <f t="shared" si="7"/>
        <v>2.3500978248359995E-2</v>
      </c>
      <c r="Z10" s="122">
        <f>'Data Sheet'!F417</f>
        <v>3702</v>
      </c>
      <c r="AA10" s="123">
        <f>'Data Sheet'!F432</f>
        <v>37</v>
      </c>
      <c r="AB10" s="198">
        <f t="shared" si="8"/>
        <v>9.9945975148568334E-3</v>
      </c>
      <c r="AC10" s="132">
        <f>'Data Sheet'!F462</f>
        <v>47147</v>
      </c>
      <c r="AD10" s="133">
        <f>'Data Sheet'!F477</f>
        <v>1058</v>
      </c>
      <c r="AE10" s="198">
        <f t="shared" si="9"/>
        <v>2.2440452202685219E-2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19506</v>
      </c>
      <c r="C11" s="60">
        <f>'Summary Statistics KPI 0'!C17</f>
        <v>1445</v>
      </c>
      <c r="D11" s="60">
        <f>'Summary Statistics KPI 0'!E17</f>
        <v>1535</v>
      </c>
      <c r="E11" s="60">
        <f>'Summary Statistics KPI 0'!G17</f>
        <v>442</v>
      </c>
      <c r="F11" s="67">
        <f>'Summary Statistics KPI 0'!I17</f>
        <v>16968</v>
      </c>
      <c r="G11" s="146" t="s">
        <v>90</v>
      </c>
      <c r="H11" s="149" t="s">
        <v>90</v>
      </c>
      <c r="I11" s="122">
        <f>'Data Sheet'!F103</f>
        <v>2481</v>
      </c>
      <c r="J11" s="123">
        <f>'Data Sheet'!F118</f>
        <v>7906</v>
      </c>
      <c r="K11" s="197">
        <f t="shared" si="0"/>
        <v>0.5457306550700628</v>
      </c>
      <c r="L11" s="124">
        <f>'Data Sheet'!F163</f>
        <v>5839</v>
      </c>
      <c r="M11" s="197">
        <f t="shared" si="1"/>
        <v>0.34411834040546913</v>
      </c>
      <c r="N11" s="198">
        <f t="shared" si="10"/>
        <v>0.20161231466459367</v>
      </c>
      <c r="O11" s="124">
        <f>'Data Sheet'!F208</f>
        <v>10659</v>
      </c>
      <c r="P11" s="197">
        <f t="shared" si="11"/>
        <v>0.62818246110325315</v>
      </c>
      <c r="Q11" s="124">
        <f>'Data Sheet'!F253</f>
        <v>5264</v>
      </c>
      <c r="R11" s="197">
        <f t="shared" si="12"/>
        <v>0.31023102310231021</v>
      </c>
      <c r="S11" s="124">
        <f>'Data Sheet'!F298</f>
        <v>13259</v>
      </c>
      <c r="T11" s="197">
        <f t="shared" si="13"/>
        <v>0.78141206977840638</v>
      </c>
      <c r="U11" s="124">
        <f>'Data Sheet'!F343</f>
        <v>503</v>
      </c>
      <c r="V11" s="197">
        <f t="shared" si="14"/>
        <v>2.9644035832154643E-2</v>
      </c>
      <c r="W11" s="124">
        <f>'Data Sheet'!F373</f>
        <v>11141</v>
      </c>
      <c r="X11" s="124">
        <f>'Data Sheet'!F388</f>
        <v>568</v>
      </c>
      <c r="Y11" s="197">
        <f t="shared" si="7"/>
        <v>5.0982856117045151E-2</v>
      </c>
      <c r="Z11" s="122">
        <f>'Data Sheet'!F418</f>
        <v>1084</v>
      </c>
      <c r="AA11" s="123">
        <f>'Data Sheet'!F433</f>
        <v>30</v>
      </c>
      <c r="AB11" s="198">
        <f t="shared" si="8"/>
        <v>2.7675276752767528E-2</v>
      </c>
      <c r="AC11" s="132">
        <f>'Data Sheet'!F463</f>
        <v>12225</v>
      </c>
      <c r="AD11" s="133">
        <f>'Data Sheet'!F478</f>
        <v>598</v>
      </c>
      <c r="AE11" s="198">
        <f t="shared" si="9"/>
        <v>4.8916155419222902E-2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41340</v>
      </c>
      <c r="C12" s="60">
        <f>'Summary Statistics KPI 0'!C18</f>
        <v>3829</v>
      </c>
      <c r="D12" s="60">
        <f>'Summary Statistics KPI 0'!E18</f>
        <v>2422</v>
      </c>
      <c r="E12" s="60">
        <f>'Summary Statistics KPI 0'!G18</f>
        <v>738</v>
      </c>
      <c r="F12" s="67">
        <f>'Summary Statistics KPI 0'!I18</f>
        <v>35827</v>
      </c>
      <c r="G12" s="146" t="s">
        <v>90</v>
      </c>
      <c r="H12" s="149" t="s">
        <v>90</v>
      </c>
      <c r="I12" s="122">
        <f>'Data Sheet'!F104</f>
        <v>3717</v>
      </c>
      <c r="J12" s="123">
        <f>'Data Sheet'!F119</f>
        <v>16887</v>
      </c>
      <c r="K12" s="199">
        <f t="shared" si="0"/>
        <v>0.52591093117408905</v>
      </c>
      <c r="L12" s="124">
        <f>'Data Sheet'!F164</f>
        <v>13622</v>
      </c>
      <c r="M12" s="199">
        <f t="shared" si="1"/>
        <v>0.38021603818349292</v>
      </c>
      <c r="N12" s="198">
        <f t="shared" si="10"/>
        <v>0.14569489299059613</v>
      </c>
      <c r="O12" s="124">
        <f>'Data Sheet'!F209</f>
        <v>23758</v>
      </c>
      <c r="P12" s="199">
        <f t="shared" si="11"/>
        <v>0.66313115806514644</v>
      </c>
      <c r="Q12" s="124">
        <f>'Data Sheet'!F254</f>
        <v>13109</v>
      </c>
      <c r="R12" s="199">
        <f t="shared" si="12"/>
        <v>0.36589722834733579</v>
      </c>
      <c r="S12" s="124">
        <f>'Data Sheet'!F299</f>
        <v>29234</v>
      </c>
      <c r="T12" s="199">
        <f t="shared" si="13"/>
        <v>0.81597677729087004</v>
      </c>
      <c r="U12" s="124">
        <f>'Data Sheet'!F344</f>
        <v>912</v>
      </c>
      <c r="V12" s="199">
        <f t="shared" si="14"/>
        <v>2.5455661930945936E-2</v>
      </c>
      <c r="W12" s="124">
        <f>'Data Sheet'!F374</f>
        <v>23777</v>
      </c>
      <c r="X12" s="124">
        <f>'Data Sheet'!F389</f>
        <v>962</v>
      </c>
      <c r="Y12" s="199">
        <f t="shared" si="7"/>
        <v>4.0459267359212688E-2</v>
      </c>
      <c r="Z12" s="122">
        <f>'Data Sheet'!F419</f>
        <v>2165</v>
      </c>
      <c r="AA12" s="123">
        <f>'Data Sheet'!F434</f>
        <v>79</v>
      </c>
      <c r="AB12" s="200">
        <f t="shared" si="8"/>
        <v>3.648960739030023E-2</v>
      </c>
      <c r="AC12" s="132">
        <f>'Data Sheet'!F464</f>
        <v>25942</v>
      </c>
      <c r="AD12" s="133">
        <f>'Data Sheet'!F479</f>
        <v>1041</v>
      </c>
      <c r="AE12" s="200">
        <f t="shared" si="9"/>
        <v>4.0127977796623235E-2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47696</v>
      </c>
      <c r="C13" s="60">
        <f>'Summary Statistics KPI 0'!C19</f>
        <v>2688</v>
      </c>
      <c r="D13" s="60">
        <f>'Summary Statistics KPI 0'!E19</f>
        <v>5730</v>
      </c>
      <c r="E13" s="60">
        <f>'Summary Statistics KPI 0'!G19</f>
        <v>307</v>
      </c>
      <c r="F13" s="67">
        <f>'Summary Statistics KPI 0'!I19</f>
        <v>39585</v>
      </c>
      <c r="G13" s="146" t="s">
        <v>90</v>
      </c>
      <c r="H13" s="149" t="s">
        <v>90</v>
      </c>
      <c r="I13" s="122">
        <f>'Data Sheet'!F105</f>
        <v>2213</v>
      </c>
      <c r="J13" s="123">
        <f>'Data Sheet'!F120</f>
        <v>21074</v>
      </c>
      <c r="K13" s="197">
        <f t="shared" si="0"/>
        <v>0.56389810553355457</v>
      </c>
      <c r="L13" s="124">
        <f>'Data Sheet'!F165</f>
        <v>16379</v>
      </c>
      <c r="M13" s="197">
        <f t="shared" si="1"/>
        <v>0.41376784135404826</v>
      </c>
      <c r="N13" s="198">
        <f t="shared" si="10"/>
        <v>0.15013026417950631</v>
      </c>
      <c r="O13" s="124">
        <f>'Data Sheet'!F210</f>
        <v>29208</v>
      </c>
      <c r="P13" s="197">
        <f t="shared" si="11"/>
        <v>0.73785524820007575</v>
      </c>
      <c r="Q13" s="124">
        <f>'Data Sheet'!F255</f>
        <v>15767</v>
      </c>
      <c r="R13" s="197">
        <f t="shared" si="12"/>
        <v>0.39830743968675003</v>
      </c>
      <c r="S13" s="124">
        <f>'Data Sheet'!F300</f>
        <v>33593</v>
      </c>
      <c r="T13" s="197">
        <f t="shared" si="13"/>
        <v>0.84862953138815211</v>
      </c>
      <c r="U13" s="124">
        <f>'Data Sheet'!F345</f>
        <v>642</v>
      </c>
      <c r="V13" s="197">
        <f t="shared" si="14"/>
        <v>1.6218264494126562E-2</v>
      </c>
      <c r="W13" s="124">
        <f>'Data Sheet'!F375</f>
        <v>29923</v>
      </c>
      <c r="X13" s="124">
        <f>'Data Sheet'!F390</f>
        <v>756</v>
      </c>
      <c r="Y13" s="197">
        <f t="shared" si="7"/>
        <v>2.5264846439193932E-2</v>
      </c>
      <c r="Z13" s="122">
        <f>'Data Sheet'!F420</f>
        <v>2342</v>
      </c>
      <c r="AA13" s="123">
        <f>'Data Sheet'!F435</f>
        <v>90</v>
      </c>
      <c r="AB13" s="198">
        <f t="shared" si="8"/>
        <v>3.8428693424423573E-2</v>
      </c>
      <c r="AC13" s="132">
        <f>'Data Sheet'!F465</f>
        <v>32265</v>
      </c>
      <c r="AD13" s="133">
        <f>'Data Sheet'!F480</f>
        <v>846</v>
      </c>
      <c r="AE13" s="198">
        <f t="shared" si="9"/>
        <v>2.6220362622036263E-2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1315</v>
      </c>
      <c r="C14" s="60">
        <f>'Summary Statistics KPI 0'!C20</f>
        <v>91</v>
      </c>
      <c r="D14" s="60">
        <f>'Summary Statistics KPI 0'!E20</f>
        <v>117</v>
      </c>
      <c r="E14" s="60">
        <f>'Summary Statistics KPI 0'!G20</f>
        <v>14</v>
      </c>
      <c r="F14" s="67">
        <f>'Summary Statistics KPI 0'!I20</f>
        <v>1121</v>
      </c>
      <c r="G14" s="146" t="s">
        <v>90</v>
      </c>
      <c r="H14" s="149" t="s">
        <v>90</v>
      </c>
      <c r="I14" s="122">
        <f>'Data Sheet'!F106</f>
        <v>51</v>
      </c>
      <c r="J14" s="123">
        <f>'Data Sheet'!F121</f>
        <v>549</v>
      </c>
      <c r="K14" s="197">
        <f t="shared" si="0"/>
        <v>0.51308411214953276</v>
      </c>
      <c r="L14" s="124">
        <f>'Data Sheet'!F166</f>
        <v>448</v>
      </c>
      <c r="M14" s="197">
        <f t="shared" si="1"/>
        <v>0.39964317573595004</v>
      </c>
      <c r="N14" s="198">
        <f t="shared" si="10"/>
        <v>0.11344093641358272</v>
      </c>
      <c r="O14" s="124">
        <f>'Data Sheet'!F211</f>
        <v>920</v>
      </c>
      <c r="P14" s="197">
        <f t="shared" si="11"/>
        <v>0.82069580731489744</v>
      </c>
      <c r="Q14" s="124">
        <f>'Data Sheet'!F256</f>
        <v>430</v>
      </c>
      <c r="R14" s="197">
        <f t="shared" si="12"/>
        <v>0.38358608385370208</v>
      </c>
      <c r="S14" s="124">
        <f>'Data Sheet'!F301</f>
        <v>1020</v>
      </c>
      <c r="T14" s="197">
        <f t="shared" si="13"/>
        <v>0.90990187332738626</v>
      </c>
      <c r="U14" s="124">
        <f>'Data Sheet'!F346</f>
        <v>37</v>
      </c>
      <c r="V14" s="197">
        <f t="shared" si="14"/>
        <v>3.3006244424620877E-2</v>
      </c>
      <c r="W14" s="124">
        <f>'Data Sheet'!F376</f>
        <v>933</v>
      </c>
      <c r="X14" s="124">
        <f>'Data Sheet'!F391</f>
        <v>37</v>
      </c>
      <c r="Y14" s="197">
        <f t="shared" si="7"/>
        <v>3.965702036441586E-2</v>
      </c>
      <c r="Z14" s="122">
        <f>'Data Sheet'!F421</f>
        <v>73</v>
      </c>
      <c r="AA14" s="123">
        <f>'Data Sheet'!F436</f>
        <v>2</v>
      </c>
      <c r="AB14" s="198">
        <f t="shared" si="8"/>
        <v>2.7397260273972601E-2</v>
      </c>
      <c r="AC14" s="132">
        <f>'Data Sheet'!F466</f>
        <v>1006</v>
      </c>
      <c r="AD14" s="133">
        <f>'Data Sheet'!F481</f>
        <v>39</v>
      </c>
      <c r="AE14" s="198">
        <f t="shared" si="9"/>
        <v>3.8767395626242547E-2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113</v>
      </c>
      <c r="B15" s="66">
        <f>'Summary Statistics KPI 0'!B21</f>
        <v>1233</v>
      </c>
      <c r="C15" s="60">
        <f>'Summary Statistics KPI 0'!C21</f>
        <v>121</v>
      </c>
      <c r="D15" s="60">
        <f>'Summary Statistics KPI 0'!E21</f>
        <v>95</v>
      </c>
      <c r="E15" s="60">
        <f>'Summary Statistics KPI 0'!G21</f>
        <v>33</v>
      </c>
      <c r="F15" s="67">
        <f>'Summary Statistics KPI 0'!I21</f>
        <v>1050</v>
      </c>
      <c r="G15" s="146" t="s">
        <v>90</v>
      </c>
      <c r="H15" s="149" t="s">
        <v>90</v>
      </c>
      <c r="I15" s="122">
        <f>'Data Sheet'!F107</f>
        <v>61</v>
      </c>
      <c r="J15" s="123">
        <f>'Data Sheet'!F122</f>
        <v>521</v>
      </c>
      <c r="K15" s="197">
        <f t="shared" si="0"/>
        <v>0.52679474216380184</v>
      </c>
      <c r="L15" s="124">
        <f>'Data Sheet'!F167</f>
        <v>398</v>
      </c>
      <c r="M15" s="197">
        <f t="shared" si="1"/>
        <v>0.37904761904761902</v>
      </c>
      <c r="N15" s="198">
        <f t="shared" si="10"/>
        <v>0.14774712311618282</v>
      </c>
      <c r="O15" s="124">
        <f>'Data Sheet'!F212</f>
        <v>814</v>
      </c>
      <c r="P15" s="197">
        <f t="shared" si="11"/>
        <v>0.77523809523809528</v>
      </c>
      <c r="Q15" s="124">
        <f>'Data Sheet'!F257</f>
        <v>387</v>
      </c>
      <c r="R15" s="197">
        <f t="shared" si="12"/>
        <v>0.36857142857142855</v>
      </c>
      <c r="S15" s="124">
        <f>'Data Sheet'!F302</f>
        <v>941</v>
      </c>
      <c r="T15" s="197">
        <f t="shared" si="13"/>
        <v>0.8961904761904762</v>
      </c>
      <c r="U15" s="124">
        <f>'Data Sheet'!F347</f>
        <v>8</v>
      </c>
      <c r="V15" s="197">
        <f t="shared" si="14"/>
        <v>7.619047619047619E-3</v>
      </c>
      <c r="W15" s="124">
        <f>'Data Sheet'!F377</f>
        <v>846</v>
      </c>
      <c r="X15" s="124">
        <f>'Data Sheet'!F392</f>
        <v>11</v>
      </c>
      <c r="Y15" s="197">
        <f t="shared" si="7"/>
        <v>1.3002364066193853E-2</v>
      </c>
      <c r="Z15" s="122">
        <f>'Data Sheet'!F422</f>
        <v>66</v>
      </c>
      <c r="AA15" s="123">
        <f>'Data Sheet'!F437</f>
        <v>1</v>
      </c>
      <c r="AB15" s="198">
        <f t="shared" si="8"/>
        <v>1.5151515151515152E-2</v>
      </c>
      <c r="AC15" s="132">
        <f>'Data Sheet'!F467</f>
        <v>912</v>
      </c>
      <c r="AD15" s="133">
        <f>'Data Sheet'!F482</f>
        <v>12</v>
      </c>
      <c r="AE15" s="198">
        <f t="shared" si="9"/>
        <v>1.3157894736842105E-2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25599</v>
      </c>
      <c r="C16" s="60">
        <f>'Summary Statistics KPI 0'!C22</f>
        <v>1734</v>
      </c>
      <c r="D16" s="60">
        <f>'Summary Statistics KPI 0'!E22</f>
        <v>2005</v>
      </c>
      <c r="E16" s="60">
        <f>'Summary Statistics KPI 0'!G22</f>
        <v>50</v>
      </c>
      <c r="F16" s="67">
        <f>'Summary Statistics KPI 0'!I22</f>
        <v>21910</v>
      </c>
      <c r="G16" s="146" t="s">
        <v>90</v>
      </c>
      <c r="H16" s="149" t="s">
        <v>90</v>
      </c>
      <c r="I16" s="122">
        <f>'Data Sheet'!F108</f>
        <v>1982</v>
      </c>
      <c r="J16" s="123">
        <f>'Data Sheet'!F123</f>
        <v>9954</v>
      </c>
      <c r="K16" s="197">
        <f t="shared" si="0"/>
        <v>0.49949819349658769</v>
      </c>
      <c r="L16" s="124">
        <f>'Data Sheet'!F168</f>
        <v>8211</v>
      </c>
      <c r="M16" s="197">
        <f t="shared" si="1"/>
        <v>0.37476038338658146</v>
      </c>
      <c r="N16" s="198">
        <f t="shared" si="10"/>
        <v>0.12473781011000623</v>
      </c>
      <c r="O16" s="124">
        <f>'Data Sheet'!F213</f>
        <v>15097</v>
      </c>
      <c r="P16" s="197">
        <f t="shared" si="11"/>
        <v>0.68904609767229574</v>
      </c>
      <c r="Q16" s="124">
        <f>'Data Sheet'!F258</f>
        <v>7776</v>
      </c>
      <c r="R16" s="197">
        <f t="shared" si="12"/>
        <v>0.35490643541761752</v>
      </c>
      <c r="S16" s="124">
        <f>'Data Sheet'!F303</f>
        <v>18654</v>
      </c>
      <c r="T16" s="197">
        <f t="shared" si="13"/>
        <v>0.85139205842081245</v>
      </c>
      <c r="U16" s="124">
        <f>'Data Sheet'!F348</f>
        <v>485</v>
      </c>
      <c r="V16" s="197">
        <f t="shared" si="14"/>
        <v>2.2136010953902326E-2</v>
      </c>
      <c r="W16" s="124">
        <f>'Data Sheet'!F378</f>
        <v>15449</v>
      </c>
      <c r="X16" s="124">
        <f>'Data Sheet'!F393</f>
        <v>521</v>
      </c>
      <c r="Y16" s="197">
        <f t="shared" si="7"/>
        <v>3.3723865622370383E-2</v>
      </c>
      <c r="Z16" s="122">
        <f>'Data Sheet'!F423</f>
        <v>1487</v>
      </c>
      <c r="AA16" s="123">
        <f>'Data Sheet'!F438</f>
        <v>51</v>
      </c>
      <c r="AB16" s="198">
        <f t="shared" si="8"/>
        <v>3.429724277067922E-2</v>
      </c>
      <c r="AC16" s="132">
        <f>'Data Sheet'!F468</f>
        <v>16936</v>
      </c>
      <c r="AD16" s="133">
        <f>'Data Sheet'!F483</f>
        <v>572</v>
      </c>
      <c r="AE16" s="198">
        <f t="shared" si="9"/>
        <v>3.3774208786017952E-2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1604</v>
      </c>
      <c r="C17" s="60">
        <f>'Summary Statistics KPI 0'!C23</f>
        <v>136</v>
      </c>
      <c r="D17" s="60">
        <f>'Summary Statistics KPI 0'!E23</f>
        <v>116</v>
      </c>
      <c r="E17" s="60">
        <f>'Summary Statistics KPI 0'!G23</f>
        <v>13</v>
      </c>
      <c r="F17" s="67">
        <f>'Summary Statistics KPI 0'!I23</f>
        <v>1365</v>
      </c>
      <c r="G17" s="146" t="s">
        <v>90</v>
      </c>
      <c r="H17" s="149" t="s">
        <v>90</v>
      </c>
      <c r="I17" s="122">
        <f>'Data Sheet'!F109</f>
        <v>158</v>
      </c>
      <c r="J17" s="123">
        <f>'Data Sheet'!F124</f>
        <v>642</v>
      </c>
      <c r="K17" s="197">
        <f t="shared" si="0"/>
        <v>0.53189726594863296</v>
      </c>
      <c r="L17" s="124">
        <f>'Data Sheet'!F169</f>
        <v>590</v>
      </c>
      <c r="M17" s="201">
        <f t="shared" si="1"/>
        <v>0.43223443223443225</v>
      </c>
      <c r="N17" s="198">
        <f t="shared" si="10"/>
        <v>9.9662833714200705E-2</v>
      </c>
      <c r="O17" s="124">
        <f>'Data Sheet'!F214</f>
        <v>1072</v>
      </c>
      <c r="P17" s="201">
        <f t="shared" si="11"/>
        <v>0.78534798534798533</v>
      </c>
      <c r="Q17" s="124">
        <f>'Data Sheet'!F259</f>
        <v>566</v>
      </c>
      <c r="R17" s="201">
        <f t="shared" si="12"/>
        <v>0.41465201465201468</v>
      </c>
      <c r="S17" s="124">
        <f>'Data Sheet'!F304</f>
        <v>1235</v>
      </c>
      <c r="T17" s="201">
        <f t="shared" si="13"/>
        <v>0.90476190476190477</v>
      </c>
      <c r="U17" s="124">
        <f>'Data Sheet'!F349</f>
        <v>18</v>
      </c>
      <c r="V17" s="201">
        <f t="shared" si="14"/>
        <v>1.3186813186813187E-2</v>
      </c>
      <c r="W17" s="124">
        <f>'Data Sheet'!F379</f>
        <v>1064</v>
      </c>
      <c r="X17" s="124">
        <f>'Data Sheet'!F394</f>
        <v>20</v>
      </c>
      <c r="Y17" s="201">
        <f t="shared" si="7"/>
        <v>1.8796992481203006E-2</v>
      </c>
      <c r="Z17" s="122">
        <f>'Data Sheet'!F424</f>
        <v>97</v>
      </c>
      <c r="AA17" s="123">
        <f>'Data Sheet'!F439</f>
        <v>0</v>
      </c>
      <c r="AB17" s="202">
        <f t="shared" si="8"/>
        <v>0</v>
      </c>
      <c r="AC17" s="132">
        <f>'Data Sheet'!F469</f>
        <v>1161</v>
      </c>
      <c r="AD17" s="133">
        <f>'Data Sheet'!F484</f>
        <v>20</v>
      </c>
      <c r="AE17" s="202">
        <f t="shared" si="9"/>
        <v>1.7226528854435832E-2</v>
      </c>
      <c r="AJ17"/>
      <c r="AK17"/>
      <c r="AL17"/>
      <c r="AM17"/>
      <c r="AN17"/>
      <c r="AO17"/>
      <c r="AP17"/>
      <c r="AQ17"/>
      <c r="AR17"/>
      <c r="AS17"/>
      <c r="CJ17" s="115"/>
      <c r="CK17" s="115"/>
      <c r="CL17" s="115"/>
    </row>
    <row r="18" spans="1:90" s="115" customFormat="1" ht="15.75" customHeight="1" thickBot="1" x14ac:dyDescent="0.35">
      <c r="A18" s="105" t="s">
        <v>54</v>
      </c>
      <c r="B18" s="80">
        <f>('Summary Statistics KPI 0'!B24)</f>
        <v>325532</v>
      </c>
      <c r="C18" s="81">
        <f>('Summary Statistics KPI 0'!C24)</f>
        <v>25169</v>
      </c>
      <c r="D18" s="81">
        <f>('Summary Statistics KPI 0'!E24)</f>
        <v>26260</v>
      </c>
      <c r="E18" s="81">
        <f>('Summary Statistics KPI 0'!G24)</f>
        <v>3974</v>
      </c>
      <c r="F18" s="150">
        <f>('Summary Statistics KPI 0'!I24)</f>
        <v>278077</v>
      </c>
      <c r="G18" s="151" t="s">
        <v>90</v>
      </c>
      <c r="H18" s="152" t="s">
        <v>90</v>
      </c>
      <c r="I18" s="127">
        <f>SUM(I4:I17)</f>
        <v>21190</v>
      </c>
      <c r="J18" s="126">
        <f>SUM(J4:J17)</f>
        <v>140891</v>
      </c>
      <c r="K18" s="106">
        <f t="shared" ref="K18" si="15">J18/(F18-I18)</f>
        <v>0.54845515732598382</v>
      </c>
      <c r="L18" s="125">
        <f>SUM(L4:L17)</f>
        <v>111099</v>
      </c>
      <c r="M18" s="106">
        <f t="shared" ref="M18" si="16">L18/F18</f>
        <v>0.3995260305598809</v>
      </c>
      <c r="N18" s="113">
        <f t="shared" si="10"/>
        <v>0.14892912676610293</v>
      </c>
      <c r="O18" s="127">
        <f>SUM(O4:O17)</f>
        <v>201940</v>
      </c>
      <c r="P18" s="106">
        <f t="shared" si="3"/>
        <v>0.72620173549052958</v>
      </c>
      <c r="Q18" s="125">
        <f>SUM(Q4:Q17)</f>
        <v>105909</v>
      </c>
      <c r="R18" s="106">
        <f t="shared" si="4"/>
        <v>0.38086213530784641</v>
      </c>
      <c r="S18" s="125">
        <f>SUM(S4:S17)</f>
        <v>236113</v>
      </c>
      <c r="T18" s="106">
        <f t="shared" si="5"/>
        <v>0.8490921579274805</v>
      </c>
      <c r="U18" s="125">
        <f>SUM(U4:U17)</f>
        <v>5436</v>
      </c>
      <c r="V18" s="106">
        <f t="shared" si="6"/>
        <v>1.9548542310223429E-2</v>
      </c>
      <c r="W18" s="125">
        <f>SUM(W4:W17)</f>
        <v>206248</v>
      </c>
      <c r="X18" s="126">
        <f>SUM(X4:X17)</f>
        <v>5931</v>
      </c>
      <c r="Y18" s="106">
        <f t="shared" ref="Y18" si="17">X18/W18</f>
        <v>2.8756642488654435E-2</v>
      </c>
      <c r="Z18" s="128">
        <f>SUM(Z4:Z17)</f>
        <v>17633</v>
      </c>
      <c r="AA18" s="129">
        <f>SUM(AA4:AA17)</f>
        <v>478</v>
      </c>
      <c r="AB18" s="106">
        <f t="shared" si="8"/>
        <v>2.7108262916123178E-2</v>
      </c>
      <c r="AC18" s="130">
        <f>SUM(AC4:AC17)</f>
        <v>223881</v>
      </c>
      <c r="AD18" s="131">
        <f>SUM(AD4:AD17)</f>
        <v>6409</v>
      </c>
      <c r="AE18" s="106">
        <f t="shared" ref="AE18" si="18">AD18/AC18</f>
        <v>2.8626815138399417E-2</v>
      </c>
      <c r="AF18" s="114"/>
      <c r="AG18" s="114"/>
      <c r="AH18" s="114"/>
      <c r="AI18" s="1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3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4" type="noConversion"/>
  <pageMargins left="0.23622047244094491" right="0.19685039370078741" top="1.299212598425197" bottom="0.98425196850393704" header="0.51181102362204722" footer="0.51181102362204722"/>
  <pageSetup paperSize="9" scale="43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workbookViewId="0">
      <selection activeCell="W17" sqref="W17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263" t="s">
        <v>27</v>
      </c>
      <c r="I1" s="264"/>
      <c r="J1" s="265"/>
      <c r="K1" s="256" t="s">
        <v>38</v>
      </c>
      <c r="L1" s="245"/>
      <c r="M1" s="246"/>
      <c r="N1" s="256" t="s">
        <v>31</v>
      </c>
      <c r="O1" s="245"/>
      <c r="P1" s="246"/>
      <c r="Q1" s="256" t="s">
        <v>39</v>
      </c>
      <c r="R1" s="245"/>
      <c r="S1" s="246"/>
      <c r="T1" s="256" t="s">
        <v>37</v>
      </c>
      <c r="U1" s="246"/>
    </row>
    <row r="2" spans="1:42" ht="39" customHeight="1" thickBot="1" x14ac:dyDescent="0.3">
      <c r="A2" s="262" t="s">
        <v>1171</v>
      </c>
      <c r="B2" s="262"/>
      <c r="C2" s="262"/>
      <c r="D2" s="262"/>
      <c r="E2" s="262"/>
      <c r="F2" s="262"/>
      <c r="G2" s="262"/>
      <c r="H2" s="39"/>
      <c r="I2" s="39"/>
      <c r="J2" s="119"/>
      <c r="K2" s="121"/>
      <c r="L2" s="120"/>
      <c r="M2" s="121"/>
      <c r="N2" s="121"/>
      <c r="O2" s="120"/>
      <c r="P2" s="119"/>
      <c r="Q2" s="259" t="s">
        <v>123</v>
      </c>
      <c r="R2" s="260"/>
      <c r="S2" s="260"/>
      <c r="T2" s="260"/>
      <c r="U2" s="261"/>
      <c r="AP2"/>
    </row>
    <row r="3" spans="1:42" s="180" customFormat="1" ht="132.75" customHeight="1" thickBot="1" x14ac:dyDescent="0.3">
      <c r="A3" s="166" t="s">
        <v>13</v>
      </c>
      <c r="B3" s="174" t="s">
        <v>1</v>
      </c>
      <c r="C3" s="175" t="s">
        <v>9</v>
      </c>
      <c r="D3" s="175" t="s">
        <v>14</v>
      </c>
      <c r="E3" s="175" t="s">
        <v>10</v>
      </c>
      <c r="F3" s="176" t="s">
        <v>11</v>
      </c>
      <c r="G3" s="177" t="s">
        <v>36</v>
      </c>
      <c r="H3" s="177" t="s">
        <v>28</v>
      </c>
      <c r="I3" s="162" t="s">
        <v>52</v>
      </c>
      <c r="J3" s="171" t="s">
        <v>61</v>
      </c>
      <c r="K3" s="177" t="s">
        <v>29</v>
      </c>
      <c r="L3" s="162" t="s">
        <v>30</v>
      </c>
      <c r="M3" s="171" t="s">
        <v>62</v>
      </c>
      <c r="N3" s="177" t="s">
        <v>32</v>
      </c>
      <c r="O3" s="162" t="s">
        <v>76</v>
      </c>
      <c r="P3" s="171" t="s">
        <v>63</v>
      </c>
      <c r="Q3" s="177" t="s">
        <v>33</v>
      </c>
      <c r="R3" s="162" t="s">
        <v>34</v>
      </c>
      <c r="S3" s="178" t="s">
        <v>35</v>
      </c>
      <c r="T3" s="177" t="s">
        <v>75</v>
      </c>
      <c r="U3" s="171" t="s">
        <v>64</v>
      </c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4">
        <f>'Data Sheet'!F636</f>
        <v>9122</v>
      </c>
      <c r="H4" s="135">
        <v>13384</v>
      </c>
      <c r="I4" s="135">
        <v>641</v>
      </c>
      <c r="J4" s="87">
        <f t="shared" ref="J4:J17" si="0">I4/H4</f>
        <v>4.789300657501494E-2</v>
      </c>
      <c r="K4" s="135">
        <v>2313</v>
      </c>
      <c r="L4" s="135">
        <v>91</v>
      </c>
      <c r="M4" s="87">
        <f t="shared" ref="M4:M17" si="1">L4/K4</f>
        <v>3.9342844790315606E-2</v>
      </c>
      <c r="N4" s="135">
        <v>15697</v>
      </c>
      <c r="O4" s="135">
        <v>732</v>
      </c>
      <c r="P4" s="87">
        <f t="shared" ref="P4" si="2">O4/N4</f>
        <v>4.6633114607886855E-2</v>
      </c>
      <c r="Q4" s="134">
        <f>'Data Sheet'!F501</f>
        <v>55</v>
      </c>
      <c r="R4" s="134">
        <f>'Data Sheet'!F516</f>
        <v>3</v>
      </c>
      <c r="S4" s="134">
        <f>'Data Sheet'!F531</f>
        <v>3</v>
      </c>
      <c r="T4" s="136">
        <f>'Data Sheet'!F576</f>
        <v>8818</v>
      </c>
      <c r="U4" s="203">
        <f>'Data Sheet'!F651/100</f>
        <v>0.97010000000000007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4">
        <f>'Data Sheet'!F637</f>
        <v>2959</v>
      </c>
      <c r="H5" s="137">
        <v>3230</v>
      </c>
      <c r="I5" s="137">
        <v>119</v>
      </c>
      <c r="J5" s="84">
        <f t="shared" si="0"/>
        <v>3.6842105263157891E-2</v>
      </c>
      <c r="K5" s="137">
        <v>288</v>
      </c>
      <c r="L5" s="137">
        <v>0</v>
      </c>
      <c r="M5" s="84">
        <f t="shared" si="1"/>
        <v>0</v>
      </c>
      <c r="N5" s="137">
        <v>3518</v>
      </c>
      <c r="O5" s="137">
        <v>119</v>
      </c>
      <c r="P5" s="84">
        <f t="shared" ref="P5:P18" si="3">O5/N5</f>
        <v>3.3826037521318929E-2</v>
      </c>
      <c r="Q5" s="134">
        <f>'Data Sheet'!F502</f>
        <v>178</v>
      </c>
      <c r="R5" s="134">
        <f>'Data Sheet'!F517</f>
        <v>4</v>
      </c>
      <c r="S5" s="134">
        <f>'Data Sheet'!F532</f>
        <v>4</v>
      </c>
      <c r="T5" s="136">
        <f>'Data Sheet'!F577</f>
        <v>2754</v>
      </c>
      <c r="U5" s="203">
        <f>'Data Sheet'!F652/100</f>
        <v>0.97799999999999998</v>
      </c>
    </row>
    <row r="6" spans="1:42" ht="15.75" customHeight="1" thickBot="1" x14ac:dyDescent="0.35">
      <c r="A6" s="44" t="s">
        <v>112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4">
        <f>'Data Sheet'!F638</f>
        <v>4214</v>
      </c>
      <c r="H6" s="137">
        <v>12434</v>
      </c>
      <c r="I6" s="137">
        <v>610</v>
      </c>
      <c r="J6" s="84">
        <f t="shared" si="0"/>
        <v>4.905903168730899E-2</v>
      </c>
      <c r="K6" s="137">
        <v>1274</v>
      </c>
      <c r="L6" s="137">
        <v>31</v>
      </c>
      <c r="M6" s="84">
        <f t="shared" si="1"/>
        <v>2.4332810047095761E-2</v>
      </c>
      <c r="N6" s="137">
        <v>13708</v>
      </c>
      <c r="O6" s="137">
        <v>641</v>
      </c>
      <c r="P6" s="84">
        <f t="shared" si="3"/>
        <v>4.6761015465421649E-2</v>
      </c>
      <c r="Q6" s="134">
        <f>'Data Sheet'!F503</f>
        <v>94</v>
      </c>
      <c r="R6" s="134">
        <f>'Data Sheet'!F518</f>
        <v>4</v>
      </c>
      <c r="S6" s="134">
        <f>'Data Sheet'!F533</f>
        <v>3</v>
      </c>
      <c r="T6" s="136">
        <f>'Data Sheet'!F578</f>
        <v>4165</v>
      </c>
      <c r="U6" s="203">
        <f>'Data Sheet'!F653/100</f>
        <v>0.99400000000000011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4">
        <f>'Data Sheet'!F639</f>
        <v>7909</v>
      </c>
      <c r="H7" s="137">
        <v>6692</v>
      </c>
      <c r="I7" s="137">
        <v>86</v>
      </c>
      <c r="J7" s="84">
        <f t="shared" si="0"/>
        <v>1.2851165570830842E-2</v>
      </c>
      <c r="K7" s="137">
        <v>97</v>
      </c>
      <c r="L7" s="137">
        <v>10</v>
      </c>
      <c r="M7" s="84">
        <f t="shared" si="1"/>
        <v>0.10309278350515463</v>
      </c>
      <c r="N7" s="137">
        <v>6789</v>
      </c>
      <c r="O7" s="137">
        <v>96</v>
      </c>
      <c r="P7" s="84">
        <f t="shared" si="3"/>
        <v>1.4140521431727796E-2</v>
      </c>
      <c r="Q7" s="134">
        <f>'Data Sheet'!F504</f>
        <v>47</v>
      </c>
      <c r="R7" s="134">
        <f>'Data Sheet'!F519</f>
        <v>5</v>
      </c>
      <c r="S7" s="134">
        <f>'Data Sheet'!F534</f>
        <v>4</v>
      </c>
      <c r="T7" s="136">
        <f>'Data Sheet'!F579</f>
        <v>7562</v>
      </c>
      <c r="U7" s="203">
        <f>'Data Sheet'!F654/100</f>
        <v>0.97989999999999999</v>
      </c>
    </row>
    <row r="8" spans="1:42" ht="15.75" customHeight="1" thickBot="1" x14ac:dyDescent="0.35">
      <c r="A8" s="44" t="s">
        <v>111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4">
        <f>'Data Sheet'!F640</f>
        <v>8041</v>
      </c>
      <c r="H8" s="137">
        <v>677</v>
      </c>
      <c r="I8" s="137">
        <v>42</v>
      </c>
      <c r="J8" s="84">
        <f t="shared" si="0"/>
        <v>6.2038404726735601E-2</v>
      </c>
      <c r="K8" s="137">
        <v>1</v>
      </c>
      <c r="L8" s="137">
        <v>0</v>
      </c>
      <c r="M8" s="84">
        <f t="shared" si="1"/>
        <v>0</v>
      </c>
      <c r="N8" s="137">
        <v>678</v>
      </c>
      <c r="O8" s="137">
        <v>42</v>
      </c>
      <c r="P8" s="84">
        <f t="shared" si="3"/>
        <v>6.1946902654867256E-2</v>
      </c>
      <c r="Q8" s="134">
        <f>'Data Sheet'!F505</f>
        <v>82</v>
      </c>
      <c r="R8" s="134">
        <f>'Data Sheet'!F520</f>
        <v>12</v>
      </c>
      <c r="S8" s="134">
        <f>'Data Sheet'!F535</f>
        <v>7</v>
      </c>
      <c r="T8" s="136">
        <f>'Data Sheet'!F580</f>
        <v>5842</v>
      </c>
      <c r="U8" s="203">
        <f>'Data Sheet'!F655/100</f>
        <v>0.78110000000000002</v>
      </c>
    </row>
    <row r="9" spans="1:42" s="10" customFormat="1" ht="15.75" customHeight="1" thickBot="1" x14ac:dyDescent="0.35">
      <c r="A9" s="44" t="s">
        <v>110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4">
        <f>'Data Sheet'!F641</f>
        <v>11601</v>
      </c>
      <c r="H9" s="137">
        <v>36982</v>
      </c>
      <c r="I9" s="137">
        <v>958</v>
      </c>
      <c r="J9" s="84">
        <f t="shared" si="0"/>
        <v>2.5904494078200207E-2</v>
      </c>
      <c r="K9" s="137">
        <v>2764</v>
      </c>
      <c r="L9" s="137">
        <v>10</v>
      </c>
      <c r="M9" s="84">
        <f t="shared" si="1"/>
        <v>3.6179450072358899E-3</v>
      </c>
      <c r="N9" s="137">
        <v>39746</v>
      </c>
      <c r="O9" s="137">
        <v>968</v>
      </c>
      <c r="P9" s="84">
        <f t="shared" si="3"/>
        <v>2.4354652040456903E-2</v>
      </c>
      <c r="Q9" s="134">
        <f>'Data Sheet'!F506</f>
        <v>75</v>
      </c>
      <c r="R9" s="134">
        <f>'Data Sheet'!F521</f>
        <v>7</v>
      </c>
      <c r="S9" s="134">
        <f>'Data Sheet'!F536</f>
        <v>5</v>
      </c>
      <c r="T9" s="136">
        <f>'Data Sheet'!F581</f>
        <v>10859</v>
      </c>
      <c r="U9" s="203">
        <f>'Data Sheet'!F656/100</f>
        <v>0.97250000000000003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114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4">
        <f>'Data Sheet'!F642</f>
        <v>23799</v>
      </c>
      <c r="H10" s="137">
        <v>11234</v>
      </c>
      <c r="I10" s="137">
        <v>460</v>
      </c>
      <c r="J10" s="84">
        <f t="shared" si="0"/>
        <v>4.094712479971515E-2</v>
      </c>
      <c r="K10" s="137">
        <v>1748</v>
      </c>
      <c r="L10" s="137">
        <v>41</v>
      </c>
      <c r="M10" s="84">
        <f t="shared" si="1"/>
        <v>2.345537757437071E-2</v>
      </c>
      <c r="N10" s="137">
        <v>12982</v>
      </c>
      <c r="O10" s="137">
        <v>501</v>
      </c>
      <c r="P10" s="84">
        <f t="shared" si="3"/>
        <v>3.8591896472038208E-2</v>
      </c>
      <c r="Q10" s="134">
        <f>'Data Sheet'!F507</f>
        <v>184</v>
      </c>
      <c r="R10" s="134">
        <f>'Data Sheet'!F522</f>
        <v>10</v>
      </c>
      <c r="S10" s="134">
        <f>'Data Sheet'!F537</f>
        <v>3</v>
      </c>
      <c r="T10" s="136">
        <f>'Data Sheet'!F582</f>
        <v>20928</v>
      </c>
      <c r="U10" s="203">
        <f>'Data Sheet'!F657/100</f>
        <v>0.93500000000000005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4">
        <f>'Data Sheet'!F643</f>
        <v>5957</v>
      </c>
      <c r="H11" s="137">
        <v>9386</v>
      </c>
      <c r="I11" s="137">
        <v>363</v>
      </c>
      <c r="J11" s="84">
        <f t="shared" si="0"/>
        <v>3.8674621777114851E-2</v>
      </c>
      <c r="K11" s="137">
        <v>1643</v>
      </c>
      <c r="L11" s="137">
        <v>36</v>
      </c>
      <c r="M11" s="84">
        <f t="shared" si="1"/>
        <v>2.1911138161898967E-2</v>
      </c>
      <c r="N11" s="137">
        <v>11029</v>
      </c>
      <c r="O11" s="137">
        <v>399</v>
      </c>
      <c r="P11" s="84">
        <f t="shared" si="3"/>
        <v>3.6177350621089857E-2</v>
      </c>
      <c r="Q11" s="134">
        <f>'Data Sheet'!F508</f>
        <v>147</v>
      </c>
      <c r="R11" s="134">
        <f>'Data Sheet'!F523</f>
        <v>8</v>
      </c>
      <c r="S11" s="134">
        <f>'Data Sheet'!F538</f>
        <v>5</v>
      </c>
      <c r="T11" s="136">
        <f>'Data Sheet'!F583</f>
        <v>5049</v>
      </c>
      <c r="U11" s="203">
        <f>'Data Sheet'!F658/100</f>
        <v>0.90760000000000007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4">
        <f>'Data Sheet'!F644</f>
        <v>13731</v>
      </c>
      <c r="H12" s="137">
        <v>17281</v>
      </c>
      <c r="I12" s="137">
        <v>541</v>
      </c>
      <c r="J12" s="138">
        <f t="shared" si="0"/>
        <v>3.1306058677159888E-2</v>
      </c>
      <c r="K12" s="137">
        <v>894</v>
      </c>
      <c r="L12" s="137">
        <v>28</v>
      </c>
      <c r="M12" s="138">
        <f t="shared" si="1"/>
        <v>3.1319910514541388E-2</v>
      </c>
      <c r="N12" s="137">
        <v>18175</v>
      </c>
      <c r="O12" s="137">
        <v>569</v>
      </c>
      <c r="P12" s="138">
        <f t="shared" si="3"/>
        <v>3.1306740027510313E-2</v>
      </c>
      <c r="Q12" s="134">
        <f>'Data Sheet'!F509</f>
        <v>140</v>
      </c>
      <c r="R12" s="134">
        <f>'Data Sheet'!F524</f>
        <v>5</v>
      </c>
      <c r="S12" s="134">
        <f>'Data Sheet'!F539</f>
        <v>3</v>
      </c>
      <c r="T12" s="136">
        <f>'Data Sheet'!F584</f>
        <v>12817</v>
      </c>
      <c r="U12" s="203">
        <f>'Data Sheet'!F659/100</f>
        <v>0.94909999999999994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4">
        <f>'Data Sheet'!F645</f>
        <v>16775</v>
      </c>
      <c r="H13" s="137">
        <v>18199</v>
      </c>
      <c r="I13" s="137">
        <v>760</v>
      </c>
      <c r="J13" s="84">
        <f t="shared" si="0"/>
        <v>4.1760536293202921E-2</v>
      </c>
      <c r="K13" s="137">
        <v>1371</v>
      </c>
      <c r="L13" s="137">
        <v>79</v>
      </c>
      <c r="M13" s="84">
        <f t="shared" si="1"/>
        <v>5.7622173595915392E-2</v>
      </c>
      <c r="N13" s="137">
        <v>19570</v>
      </c>
      <c r="O13" s="137">
        <v>839</v>
      </c>
      <c r="P13" s="84">
        <f t="shared" si="3"/>
        <v>4.2871742462953499E-2</v>
      </c>
      <c r="Q13" s="134">
        <f>'Data Sheet'!F510</f>
        <v>113</v>
      </c>
      <c r="R13" s="134">
        <f>'Data Sheet'!F525</f>
        <v>3</v>
      </c>
      <c r="S13" s="134">
        <f>'Data Sheet'!F540</f>
        <v>3</v>
      </c>
      <c r="T13" s="136">
        <f>'Data Sheet'!F585</f>
        <v>15903</v>
      </c>
      <c r="U13" s="203">
        <f>'Data Sheet'!F660/100</f>
        <v>0.97900000000000009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4">
        <f>'Data Sheet'!F646</f>
        <v>453</v>
      </c>
      <c r="H14" s="137">
        <v>8786</v>
      </c>
      <c r="I14" s="137">
        <v>484</v>
      </c>
      <c r="J14" s="84">
        <f t="shared" si="0"/>
        <v>5.5087639426360122E-2</v>
      </c>
      <c r="K14" s="137">
        <v>639</v>
      </c>
      <c r="L14" s="137">
        <v>36</v>
      </c>
      <c r="M14" s="84">
        <f t="shared" si="1"/>
        <v>5.6338028169014086E-2</v>
      </c>
      <c r="N14" s="137">
        <v>9425</v>
      </c>
      <c r="O14" s="137">
        <v>520</v>
      </c>
      <c r="P14" s="84">
        <f t="shared" si="3"/>
        <v>5.5172413793103448E-2</v>
      </c>
      <c r="Q14" s="134">
        <f>'Data Sheet'!F511</f>
        <v>22</v>
      </c>
      <c r="R14" s="134">
        <f>'Data Sheet'!F526</f>
        <v>5</v>
      </c>
      <c r="S14" s="134">
        <f>'Data Sheet'!F541</f>
        <v>5</v>
      </c>
      <c r="T14" s="136">
        <f>'Data Sheet'!F586</f>
        <v>428</v>
      </c>
      <c r="U14" s="203">
        <f>'Data Sheet'!F661/100</f>
        <v>0.96609999999999996</v>
      </c>
    </row>
    <row r="15" spans="1:42" ht="15.75" customHeight="1" thickBot="1" x14ac:dyDescent="0.35">
      <c r="A15" s="44" t="s">
        <v>113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4">
        <f>'Data Sheet'!F647</f>
        <v>408</v>
      </c>
      <c r="H15" s="137">
        <v>834</v>
      </c>
      <c r="I15" s="137">
        <v>73</v>
      </c>
      <c r="J15" s="84">
        <f t="shared" si="0"/>
        <v>8.7529976019184649E-2</v>
      </c>
      <c r="K15" s="137">
        <v>131</v>
      </c>
      <c r="L15" s="137">
        <v>1</v>
      </c>
      <c r="M15" s="84">
        <f t="shared" si="1"/>
        <v>7.6335877862595417E-3</v>
      </c>
      <c r="N15" s="137">
        <v>965</v>
      </c>
      <c r="O15" s="137">
        <v>74</v>
      </c>
      <c r="P15" s="84">
        <f t="shared" si="3"/>
        <v>7.6683937823834203E-2</v>
      </c>
      <c r="Q15" s="134">
        <f>'Data Sheet'!F512</f>
        <v>28</v>
      </c>
      <c r="R15" s="134">
        <f>'Data Sheet'!F527</f>
        <v>6</v>
      </c>
      <c r="S15" s="134">
        <f>'Data Sheet'!F542</f>
        <v>4</v>
      </c>
      <c r="T15" s="136">
        <f>'Data Sheet'!F587</f>
        <v>369</v>
      </c>
      <c r="U15" s="203">
        <f>'Data Sheet'!F662/100</f>
        <v>0.93180000000000007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4">
        <f>'Data Sheet'!F648</f>
        <v>8506</v>
      </c>
      <c r="H16" s="137">
        <v>22301</v>
      </c>
      <c r="I16" s="137">
        <v>807</v>
      </c>
      <c r="J16" s="84">
        <f t="shared" si="0"/>
        <v>3.6186718084390834E-2</v>
      </c>
      <c r="K16" s="137">
        <v>3912</v>
      </c>
      <c r="L16" s="137">
        <v>74</v>
      </c>
      <c r="M16" s="84">
        <f t="shared" si="1"/>
        <v>1.8916155419222903E-2</v>
      </c>
      <c r="N16" s="137">
        <v>26213</v>
      </c>
      <c r="O16" s="137">
        <v>881</v>
      </c>
      <c r="P16" s="84">
        <f t="shared" si="3"/>
        <v>3.3609277839240073E-2</v>
      </c>
      <c r="Q16" s="134">
        <f>'Data Sheet'!F513</f>
        <v>161</v>
      </c>
      <c r="R16" s="134">
        <f>'Data Sheet'!F528</f>
        <v>9</v>
      </c>
      <c r="S16" s="134">
        <f>'Data Sheet'!F543</f>
        <v>8</v>
      </c>
      <c r="T16" s="136">
        <f>'Data Sheet'!F588</f>
        <v>7577</v>
      </c>
      <c r="U16" s="203">
        <f>'Data Sheet'!F663/100</f>
        <v>0.92720000000000002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4">
        <f>'Data Sheet'!F649</f>
        <v>601</v>
      </c>
      <c r="H17" s="139">
        <v>794</v>
      </c>
      <c r="I17" s="139">
        <v>29</v>
      </c>
      <c r="J17" s="116">
        <f t="shared" si="0"/>
        <v>3.6523929471032744E-2</v>
      </c>
      <c r="K17" s="139">
        <v>62</v>
      </c>
      <c r="L17" s="139">
        <v>0</v>
      </c>
      <c r="M17" s="116">
        <f t="shared" si="1"/>
        <v>0</v>
      </c>
      <c r="N17" s="139">
        <v>856</v>
      </c>
      <c r="O17" s="139">
        <v>29</v>
      </c>
      <c r="P17" s="116">
        <f t="shared" si="3"/>
        <v>3.3878504672897193E-2</v>
      </c>
      <c r="Q17" s="134">
        <f>'Data Sheet'!F514</f>
        <v>19</v>
      </c>
      <c r="R17" s="134">
        <f>'Data Sheet'!F529</f>
        <v>4</v>
      </c>
      <c r="S17" s="134">
        <f>'Data Sheet'!F544</f>
        <v>4</v>
      </c>
      <c r="T17" s="136">
        <f>'Data Sheet'!F589</f>
        <v>563</v>
      </c>
      <c r="U17" s="203">
        <f>'Data Sheet'!F664/100</f>
        <v>0.9756999999999999</v>
      </c>
    </row>
    <row r="18" spans="1:42" s="142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4">
        <v>218582</v>
      </c>
      <c r="G18" s="140">
        <f>SUM(G4:G17)</f>
        <v>114076</v>
      </c>
      <c r="H18" s="107">
        <f>SUM(H4:H17)</f>
        <v>162214</v>
      </c>
      <c r="I18" s="107">
        <f>SUM(I4:I17)</f>
        <v>5973</v>
      </c>
      <c r="J18" s="108">
        <f t="shared" ref="J18" si="4">I18/H18</f>
        <v>3.6821729320527206E-2</v>
      </c>
      <c r="K18" s="107">
        <f>SUM(K4:K17)</f>
        <v>17137</v>
      </c>
      <c r="L18" s="107">
        <f>SUM(L4:L17)</f>
        <v>437</v>
      </c>
      <c r="M18" s="108">
        <f t="shared" ref="M18" si="5">L18/K18</f>
        <v>2.5500379296259555E-2</v>
      </c>
      <c r="N18" s="107">
        <f>SUM(N4:N17)</f>
        <v>179351</v>
      </c>
      <c r="O18" s="107">
        <f>SUM(O4:O17)</f>
        <v>6410</v>
      </c>
      <c r="P18" s="108">
        <f t="shared" si="3"/>
        <v>3.5739973571376794E-2</v>
      </c>
      <c r="Q18" s="125">
        <f>MAX(Q4:Q17)</f>
        <v>184</v>
      </c>
      <c r="R18" s="141">
        <f>AVERAGE(R4:R17)</f>
        <v>6.0714285714285712</v>
      </c>
      <c r="S18" s="141">
        <f>MEDIAN(S4:S17)</f>
        <v>4</v>
      </c>
      <c r="T18" s="127">
        <f>SUM(T4:T17)</f>
        <v>103634</v>
      </c>
      <c r="U18" s="106">
        <f>'Data Sheet'!F665/100</f>
        <v>0.94440000000000002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4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orientation="landscape" r:id="rId1"/>
  <headerFooter alignWithMargins="0">
    <oddHeader xml:space="preserve">&amp;CDiabetic Retinopathy Screening - &amp;A
</oddHeader>
    <oddFooter>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zoomScale="80" zoomScaleNormal="80" workbookViewId="0">
      <selection activeCell="T6" sqref="T6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9.0898437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256" t="s">
        <v>0</v>
      </c>
      <c r="C1" s="245"/>
      <c r="D1" s="245"/>
      <c r="E1" s="245"/>
      <c r="F1" s="246"/>
      <c r="G1" s="256" t="s">
        <v>51</v>
      </c>
      <c r="H1" s="245"/>
      <c r="I1" s="245"/>
      <c r="J1" s="246"/>
      <c r="K1" s="256" t="s">
        <v>24</v>
      </c>
      <c r="L1" s="246"/>
      <c r="M1" s="256" t="s">
        <v>25</v>
      </c>
      <c r="N1" s="245"/>
      <c r="O1" s="246"/>
      <c r="P1" s="256" t="s">
        <v>26</v>
      </c>
      <c r="Q1" s="246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73" customFormat="1" ht="149.25" customHeight="1" thickBot="1" x14ac:dyDescent="0.3">
      <c r="A2" s="166" t="s">
        <v>13</v>
      </c>
      <c r="B2" s="167" t="s">
        <v>1</v>
      </c>
      <c r="C2" s="168" t="s">
        <v>9</v>
      </c>
      <c r="D2" s="168" t="s">
        <v>14</v>
      </c>
      <c r="E2" s="168" t="s">
        <v>10</v>
      </c>
      <c r="F2" s="169" t="s">
        <v>11</v>
      </c>
      <c r="G2" s="170" t="s">
        <v>77</v>
      </c>
      <c r="H2" s="171" t="s">
        <v>65</v>
      </c>
      <c r="I2" s="168" t="s">
        <v>79</v>
      </c>
      <c r="J2" s="171" t="s">
        <v>66</v>
      </c>
      <c r="K2" s="168" t="s">
        <v>78</v>
      </c>
      <c r="L2" s="171" t="s">
        <v>67</v>
      </c>
      <c r="M2" s="170" t="s">
        <v>22</v>
      </c>
      <c r="N2" s="168" t="s">
        <v>23</v>
      </c>
      <c r="O2" s="171" t="s">
        <v>68</v>
      </c>
      <c r="P2" s="168" t="s">
        <v>80</v>
      </c>
      <c r="Q2" s="171" t="s">
        <v>69</v>
      </c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</row>
    <row r="3" spans="1:43" ht="15.75" customHeight="1" thickBot="1" x14ac:dyDescent="0.35">
      <c r="A3" s="48" t="s">
        <v>15</v>
      </c>
      <c r="B3" s="204">
        <f>('Summary Statistics KPI 0'!B10)</f>
        <v>26211</v>
      </c>
      <c r="C3" s="205">
        <f>('Summary Statistics KPI 0'!C10)</f>
        <v>1746</v>
      </c>
      <c r="D3" s="205">
        <f>('Summary Statistics KPI 0'!E10)</f>
        <v>2174</v>
      </c>
      <c r="E3" s="205">
        <f>('Summary Statistics KPI 0'!G10)</f>
        <v>14</v>
      </c>
      <c r="F3" s="206">
        <f>('Summary Statistics KPI 0'!I10)</f>
        <v>22305</v>
      </c>
      <c r="G3" s="191">
        <f>'Data Sheet'!F666</f>
        <v>8824</v>
      </c>
      <c r="H3" s="85">
        <f t="shared" ref="H3:H16" si="0">G3/F3</f>
        <v>0.39560636628558621</v>
      </c>
      <c r="I3" s="191">
        <f>'Data Sheet'!F681</f>
        <v>193</v>
      </c>
      <c r="J3" s="85">
        <f t="shared" ref="J3:J17" si="1">I3/G3</f>
        <v>2.1872166817769718E-2</v>
      </c>
      <c r="K3" s="191">
        <f>'Data Sheet'!F726</f>
        <v>249</v>
      </c>
      <c r="L3" s="85">
        <f t="shared" ref="L3:L16" si="2">K3/G3</f>
        <v>2.8218495013599274E-2</v>
      </c>
      <c r="M3" s="191">
        <f>'Data Sheet'!F756</f>
        <v>0</v>
      </c>
      <c r="N3" s="190">
        <f>'Data Sheet'!F771</f>
        <v>0</v>
      </c>
      <c r="O3" s="207">
        <f>('Data Sheet'!F771)</f>
        <v>0</v>
      </c>
      <c r="P3" s="191">
        <f>'Data Sheet'!F816</f>
        <v>307</v>
      </c>
      <c r="Q3" s="85">
        <f t="shared" ref="Q3:Q16" si="3">P3/G3</f>
        <v>3.4791477787851313E-2</v>
      </c>
    </row>
    <row r="4" spans="1:43" ht="15.75" customHeight="1" thickBot="1" x14ac:dyDescent="0.35">
      <c r="A4" s="44" t="s">
        <v>2</v>
      </c>
      <c r="B4" s="208">
        <f>('Summary Statistics KPI 0'!B11)</f>
        <v>8197</v>
      </c>
      <c r="C4" s="209">
        <f>('Summary Statistics KPI 0'!C11)</f>
        <v>569</v>
      </c>
      <c r="D4" s="209">
        <f>('Summary Statistics KPI 0'!E11)</f>
        <v>1538</v>
      </c>
      <c r="E4" s="209">
        <f>('Summary Statistics KPI 0'!G11)</f>
        <v>47</v>
      </c>
      <c r="F4" s="210">
        <f>('Summary Statistics KPI 0'!I11)</f>
        <v>6137</v>
      </c>
      <c r="G4" s="191">
        <f>'Data Sheet'!F667</f>
        <v>2863</v>
      </c>
      <c r="H4" s="7">
        <f t="shared" si="0"/>
        <v>0.46651458367280429</v>
      </c>
      <c r="I4" s="191">
        <f>'Data Sheet'!F682</f>
        <v>17</v>
      </c>
      <c r="J4" s="7">
        <f t="shared" si="1"/>
        <v>5.9378274537198739E-3</v>
      </c>
      <c r="K4" s="191">
        <f>'Data Sheet'!F727</f>
        <v>20</v>
      </c>
      <c r="L4" s="7">
        <f t="shared" si="2"/>
        <v>6.9856793573174992E-3</v>
      </c>
      <c r="M4" s="191">
        <f>'Data Sheet'!F757</f>
        <v>0</v>
      </c>
      <c r="N4" s="190">
        <f>'Data Sheet'!F772</f>
        <v>0</v>
      </c>
      <c r="O4" s="207">
        <f>('Data Sheet'!F772)</f>
        <v>0</v>
      </c>
      <c r="P4" s="191">
        <f>'Data Sheet'!F817</f>
        <v>68</v>
      </c>
      <c r="Q4" s="7">
        <f t="shared" si="3"/>
        <v>2.3751309814879495E-2</v>
      </c>
    </row>
    <row r="5" spans="1:43" ht="15.75" customHeight="1" thickBot="1" x14ac:dyDescent="0.35">
      <c r="A5" s="44" t="s">
        <v>112</v>
      </c>
      <c r="B5" s="204">
        <f>('Summary Statistics KPI 0'!B12)</f>
        <v>10472</v>
      </c>
      <c r="C5" s="205">
        <f>('Summary Statistics KPI 0'!C12)</f>
        <v>1108</v>
      </c>
      <c r="D5" s="205">
        <f>('Summary Statistics KPI 0'!E12)</f>
        <v>1052</v>
      </c>
      <c r="E5" s="205">
        <f>('Summary Statistics KPI 0'!G12)</f>
        <v>196</v>
      </c>
      <c r="F5" s="206">
        <f>('Summary Statistics KPI 0'!I12)</f>
        <v>8508</v>
      </c>
      <c r="G5" s="191">
        <f>'Data Sheet'!F668</f>
        <v>4313</v>
      </c>
      <c r="H5" s="7">
        <f t="shared" si="0"/>
        <v>0.50693464974141988</v>
      </c>
      <c r="I5" s="191">
        <f>'Data Sheet'!F683</f>
        <v>59</v>
      </c>
      <c r="J5" s="7">
        <f t="shared" si="1"/>
        <v>1.3679573382796198E-2</v>
      </c>
      <c r="K5" s="191">
        <f>'Data Sheet'!F728</f>
        <v>62</v>
      </c>
      <c r="L5" s="7">
        <f t="shared" si="2"/>
        <v>1.4375144910734987E-2</v>
      </c>
      <c r="M5" s="191">
        <f>'Data Sheet'!F758</f>
        <v>0</v>
      </c>
      <c r="N5" s="190">
        <f>'Data Sheet'!F773</f>
        <v>0</v>
      </c>
      <c r="O5" s="207">
        <f>('Data Sheet'!F773)</f>
        <v>0</v>
      </c>
      <c r="P5" s="191">
        <f>'Data Sheet'!F818</f>
        <v>109</v>
      </c>
      <c r="Q5" s="7">
        <f t="shared" si="3"/>
        <v>2.5272432181776026E-2</v>
      </c>
    </row>
    <row r="6" spans="1:43" ht="15.75" customHeight="1" thickBot="1" x14ac:dyDescent="0.35">
      <c r="A6" s="45" t="s">
        <v>3</v>
      </c>
      <c r="B6" s="208">
        <f>('Summary Statistics KPI 0'!B13)</f>
        <v>22754</v>
      </c>
      <c r="C6" s="209">
        <f>('Summary Statistics KPI 0'!C13)</f>
        <v>1582</v>
      </c>
      <c r="D6" s="209">
        <f>('Summary Statistics KPI 0'!E13)</f>
        <v>1279</v>
      </c>
      <c r="E6" s="209">
        <f>('Summary Statistics KPI 0'!G13)</f>
        <v>102</v>
      </c>
      <c r="F6" s="210">
        <f>('Summary Statistics KPI 0'!I13)</f>
        <v>19995</v>
      </c>
      <c r="G6" s="191">
        <f>'Data Sheet'!F669</f>
        <v>7814</v>
      </c>
      <c r="H6" s="7">
        <f t="shared" si="0"/>
        <v>0.3907976994248562</v>
      </c>
      <c r="I6" s="191">
        <f>'Data Sheet'!F684</f>
        <v>93</v>
      </c>
      <c r="J6" s="7">
        <f t="shared" si="1"/>
        <v>1.1901714870744817E-2</v>
      </c>
      <c r="K6" s="191">
        <f>'Data Sheet'!F729</f>
        <v>118</v>
      </c>
      <c r="L6" s="7">
        <f t="shared" si="2"/>
        <v>1.5101100588686972E-2</v>
      </c>
      <c r="M6" s="191">
        <f>'Data Sheet'!F759</f>
        <v>0</v>
      </c>
      <c r="N6" s="190">
        <f>'Data Sheet'!F774</f>
        <v>0</v>
      </c>
      <c r="O6" s="207">
        <f>('Data Sheet'!F774)</f>
        <v>0</v>
      </c>
      <c r="P6" s="191">
        <f>'Data Sheet'!F819</f>
        <v>186</v>
      </c>
      <c r="Q6" s="7">
        <f t="shared" si="3"/>
        <v>2.3803429741489635E-2</v>
      </c>
    </row>
    <row r="7" spans="1:43" ht="15.75" customHeight="1" thickBot="1" x14ac:dyDescent="0.35">
      <c r="A7" s="44" t="s">
        <v>111</v>
      </c>
      <c r="B7" s="204">
        <f>('Summary Statistics KPI 0'!B14)</f>
        <v>18111</v>
      </c>
      <c r="C7" s="205">
        <f>('Summary Statistics KPI 0'!C14)</f>
        <v>1291</v>
      </c>
      <c r="D7" s="205">
        <f>('Summary Statistics KPI 0'!E14)</f>
        <v>748</v>
      </c>
      <c r="E7" s="205">
        <f>('Summary Statistics KPI 0'!G14)</f>
        <v>467</v>
      </c>
      <c r="F7" s="206">
        <f>('Summary Statistics KPI 0'!I14)</f>
        <v>16539</v>
      </c>
      <c r="G7" s="191">
        <f>'Data Sheet'!F670</f>
        <v>7457</v>
      </c>
      <c r="H7" s="7">
        <f t="shared" si="0"/>
        <v>0.45087369248443077</v>
      </c>
      <c r="I7" s="191">
        <f>'Data Sheet'!F685</f>
        <v>158</v>
      </c>
      <c r="J7" s="7">
        <f t="shared" si="1"/>
        <v>2.1188145366769478E-2</v>
      </c>
      <c r="K7" s="191">
        <f>'Data Sheet'!F730</f>
        <v>189</v>
      </c>
      <c r="L7" s="7">
        <f t="shared" si="2"/>
        <v>2.5345313128603997E-2</v>
      </c>
      <c r="M7" s="191">
        <f>'Data Sheet'!F760</f>
        <v>0</v>
      </c>
      <c r="N7" s="190">
        <f>'Data Sheet'!F775</f>
        <v>0</v>
      </c>
      <c r="O7" s="207">
        <f>('Data Sheet'!F775)</f>
        <v>0</v>
      </c>
      <c r="P7" s="191">
        <f>'Data Sheet'!F820</f>
        <v>479</v>
      </c>
      <c r="Q7" s="7">
        <f t="shared" si="3"/>
        <v>6.4234947029636585E-2</v>
      </c>
    </row>
    <row r="8" spans="1:43" s="10" customFormat="1" ht="15.75" customHeight="1" thickBot="1" x14ac:dyDescent="0.35">
      <c r="A8" s="44" t="s">
        <v>110</v>
      </c>
      <c r="B8" s="208">
        <f>('Summary Statistics KPI 0'!B15)</f>
        <v>32619</v>
      </c>
      <c r="C8" s="209">
        <f>('Summary Statistics KPI 0'!C15)</f>
        <v>1710</v>
      </c>
      <c r="D8" s="209">
        <f>('Summary Statistics KPI 0'!E15)</f>
        <v>3428</v>
      </c>
      <c r="E8" s="209">
        <f>('Summary Statistics KPI 0'!G15)</f>
        <v>201</v>
      </c>
      <c r="F8" s="210">
        <f>('Summary Statistics KPI 0'!I15)</f>
        <v>27682</v>
      </c>
      <c r="G8" s="191">
        <f>'Data Sheet'!F671</f>
        <v>11255</v>
      </c>
      <c r="H8" s="7">
        <f t="shared" si="0"/>
        <v>0.40658189437179393</v>
      </c>
      <c r="I8" s="191">
        <f>'Data Sheet'!F686</f>
        <v>189</v>
      </c>
      <c r="J8" s="7">
        <f t="shared" si="1"/>
        <v>1.679253665037761E-2</v>
      </c>
      <c r="K8" s="191">
        <f>'Data Sheet'!F731</f>
        <v>251</v>
      </c>
      <c r="L8" s="7">
        <f t="shared" si="2"/>
        <v>2.23011994669036E-2</v>
      </c>
      <c r="M8" s="191">
        <f>'Data Sheet'!F761</f>
        <v>0</v>
      </c>
      <c r="N8" s="190">
        <f>'Data Sheet'!F776</f>
        <v>0</v>
      </c>
      <c r="O8" s="207">
        <f>('Data Sheet'!F776)</f>
        <v>0</v>
      </c>
      <c r="P8" s="191">
        <f>'Data Sheet'!F821</f>
        <v>815</v>
      </c>
      <c r="Q8" s="7">
        <f t="shared" si="3"/>
        <v>7.241226121723679E-2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114</v>
      </c>
      <c r="B9" s="204">
        <f>('Summary Statistics KPI 0'!B16)</f>
        <v>68875</v>
      </c>
      <c r="C9" s="205">
        <f>('Summary Statistics KPI 0'!C16)</f>
        <v>7119</v>
      </c>
      <c r="D9" s="205">
        <f>('Summary Statistics KPI 0'!E16)</f>
        <v>4021</v>
      </c>
      <c r="E9" s="205">
        <f>('Summary Statistics KPI 0'!G16)</f>
        <v>1350</v>
      </c>
      <c r="F9" s="206">
        <f>('Summary Statistics KPI 0'!I16)</f>
        <v>59085</v>
      </c>
      <c r="G9" s="191">
        <f>'Data Sheet'!F672</f>
        <v>22648</v>
      </c>
      <c r="H9" s="7">
        <f t="shared" si="0"/>
        <v>0.3833121773715833</v>
      </c>
      <c r="I9" s="191">
        <f>'Data Sheet'!F687</f>
        <v>287</v>
      </c>
      <c r="J9" s="7">
        <f t="shared" si="1"/>
        <v>1.2672200635817732E-2</v>
      </c>
      <c r="K9" s="191">
        <f>'Data Sheet'!F732</f>
        <v>390</v>
      </c>
      <c r="L9" s="7">
        <f t="shared" si="2"/>
        <v>1.7220063581773224E-2</v>
      </c>
      <c r="M9" s="191">
        <f>'Data Sheet'!F762</f>
        <v>0</v>
      </c>
      <c r="N9" s="190">
        <f>'Data Sheet'!F777</f>
        <v>0</v>
      </c>
      <c r="O9" s="207">
        <f>('Data Sheet'!F777)</f>
        <v>0</v>
      </c>
      <c r="P9" s="191">
        <f>'Data Sheet'!F822</f>
        <v>1093</v>
      </c>
      <c r="Q9" s="7">
        <f t="shared" si="3"/>
        <v>4.8260332038149063E-2</v>
      </c>
      <c r="S9" s="36"/>
    </row>
    <row r="10" spans="1:43" ht="15.75" customHeight="1" thickBot="1" x14ac:dyDescent="0.35">
      <c r="A10" s="44" t="s">
        <v>4</v>
      </c>
      <c r="B10" s="208">
        <f>('Summary Statistics KPI 0'!B17)</f>
        <v>19506</v>
      </c>
      <c r="C10" s="209">
        <f>('Summary Statistics KPI 0'!C17)</f>
        <v>1445</v>
      </c>
      <c r="D10" s="209">
        <f>('Summary Statistics KPI 0'!E17)</f>
        <v>1535</v>
      </c>
      <c r="E10" s="209">
        <f>('Summary Statistics KPI 0'!G17)</f>
        <v>442</v>
      </c>
      <c r="F10" s="210">
        <f>('Summary Statistics KPI 0'!I17)</f>
        <v>16968</v>
      </c>
      <c r="G10" s="191">
        <f>'Data Sheet'!F673</f>
        <v>5418</v>
      </c>
      <c r="H10" s="7">
        <f t="shared" si="0"/>
        <v>0.31930693069306931</v>
      </c>
      <c r="I10" s="191">
        <f>'Data Sheet'!F688</f>
        <v>49</v>
      </c>
      <c r="J10" s="7">
        <f t="shared" si="1"/>
        <v>9.0439276485788107E-3</v>
      </c>
      <c r="K10" s="191">
        <f>'Data Sheet'!F733</f>
        <v>69</v>
      </c>
      <c r="L10" s="7">
        <f t="shared" si="2"/>
        <v>1.273532668881506E-2</v>
      </c>
      <c r="M10" s="191">
        <f>'Data Sheet'!F763</f>
        <v>0</v>
      </c>
      <c r="N10" s="190">
        <f>'Data Sheet'!F778</f>
        <v>0</v>
      </c>
      <c r="O10" s="207">
        <f>('Data Sheet'!F778)</f>
        <v>0</v>
      </c>
      <c r="P10" s="191">
        <f>'Data Sheet'!F823</f>
        <v>162</v>
      </c>
      <c r="Q10" s="7">
        <f t="shared" si="3"/>
        <v>2.9900332225913623E-2</v>
      </c>
    </row>
    <row r="11" spans="1:43" ht="15.75" customHeight="1" thickBot="1" x14ac:dyDescent="0.35">
      <c r="A11" s="46" t="s">
        <v>5</v>
      </c>
      <c r="B11" s="204">
        <f>('Summary Statistics KPI 0'!B18)</f>
        <v>41340</v>
      </c>
      <c r="C11" s="205">
        <f>('Summary Statistics KPI 0'!C18)</f>
        <v>3829</v>
      </c>
      <c r="D11" s="205">
        <f>('Summary Statistics KPI 0'!E18)</f>
        <v>2422</v>
      </c>
      <c r="E11" s="205">
        <f>('Summary Statistics KPI 0'!G18)</f>
        <v>738</v>
      </c>
      <c r="F11" s="206">
        <f>('Summary Statistics KPI 0'!I18)</f>
        <v>35827</v>
      </c>
      <c r="G11" s="191">
        <f>'Data Sheet'!F674</f>
        <v>13400</v>
      </c>
      <c r="H11" s="42">
        <f t="shared" si="0"/>
        <v>0.37401959416082842</v>
      </c>
      <c r="I11" s="191">
        <f>'Data Sheet'!F689</f>
        <v>200</v>
      </c>
      <c r="J11" s="42">
        <f t="shared" si="1"/>
        <v>1.4925373134328358E-2</v>
      </c>
      <c r="K11" s="191">
        <f>'Data Sheet'!F734</f>
        <v>227</v>
      </c>
      <c r="L11" s="42">
        <f t="shared" si="2"/>
        <v>1.6940298507462686E-2</v>
      </c>
      <c r="M11" s="191">
        <f>'Data Sheet'!F764</f>
        <v>0</v>
      </c>
      <c r="N11" s="190">
        <f>'Data Sheet'!F779</f>
        <v>0</v>
      </c>
      <c r="O11" s="207">
        <f>('Data Sheet'!F779)</f>
        <v>0</v>
      </c>
      <c r="P11" s="191">
        <f>'Data Sheet'!F824</f>
        <v>611</v>
      </c>
      <c r="Q11" s="42">
        <f t="shared" si="3"/>
        <v>4.5597014925373137E-2</v>
      </c>
    </row>
    <row r="12" spans="1:43" ht="15.75" customHeight="1" thickBot="1" x14ac:dyDescent="0.35">
      <c r="A12" s="44" t="s">
        <v>6</v>
      </c>
      <c r="B12" s="208">
        <f>('Summary Statistics KPI 0'!B19)</f>
        <v>47696</v>
      </c>
      <c r="C12" s="209">
        <f>('Summary Statistics KPI 0'!C19)</f>
        <v>2688</v>
      </c>
      <c r="D12" s="209">
        <f>('Summary Statistics KPI 0'!E19)</f>
        <v>5730</v>
      </c>
      <c r="E12" s="209">
        <f>('Summary Statistics KPI 0'!G19)</f>
        <v>307</v>
      </c>
      <c r="F12" s="210">
        <f>('Summary Statistics KPI 0'!I19)</f>
        <v>39585</v>
      </c>
      <c r="G12" s="191">
        <f>'Data Sheet'!F675</f>
        <v>16262</v>
      </c>
      <c r="H12" s="7">
        <f t="shared" si="0"/>
        <v>0.41081217632941769</v>
      </c>
      <c r="I12" s="191">
        <f>'Data Sheet'!F690</f>
        <v>140</v>
      </c>
      <c r="J12" s="7">
        <f t="shared" si="1"/>
        <v>8.6090271799286675E-3</v>
      </c>
      <c r="K12" s="191">
        <f>'Data Sheet'!F735</f>
        <v>157</v>
      </c>
      <c r="L12" s="7">
        <f t="shared" si="2"/>
        <v>9.6544090517771495E-3</v>
      </c>
      <c r="M12" s="191">
        <f>'Data Sheet'!F765</f>
        <v>0</v>
      </c>
      <c r="N12" s="190">
        <f>'Data Sheet'!F780</f>
        <v>0</v>
      </c>
      <c r="O12" s="207">
        <f>('Data Sheet'!F780)</f>
        <v>0</v>
      </c>
      <c r="P12" s="191">
        <f>'Data Sheet'!F825</f>
        <v>514</v>
      </c>
      <c r="Q12" s="7">
        <f t="shared" si="3"/>
        <v>3.1607428360595255E-2</v>
      </c>
      <c r="S12" s="117"/>
    </row>
    <row r="13" spans="1:43" ht="15.75" customHeight="1" thickBot="1" x14ac:dyDescent="0.35">
      <c r="A13" s="44" t="s">
        <v>7</v>
      </c>
      <c r="B13" s="204">
        <f>('Summary Statistics KPI 0'!B20)</f>
        <v>1315</v>
      </c>
      <c r="C13" s="205">
        <f>('Summary Statistics KPI 0'!C20)</f>
        <v>91</v>
      </c>
      <c r="D13" s="205">
        <f>('Summary Statistics KPI 0'!E20)</f>
        <v>117</v>
      </c>
      <c r="E13" s="205">
        <f>('Summary Statistics KPI 0'!G20)</f>
        <v>14</v>
      </c>
      <c r="F13" s="206">
        <f>('Summary Statistics KPI 0'!I20)</f>
        <v>1121</v>
      </c>
      <c r="G13" s="191">
        <f>'Data Sheet'!F676</f>
        <v>440</v>
      </c>
      <c r="H13" s="7">
        <f t="shared" si="0"/>
        <v>0.39250669045495096</v>
      </c>
      <c r="I13" s="191">
        <f>'Data Sheet'!F691</f>
        <v>4</v>
      </c>
      <c r="J13" s="7">
        <f t="shared" si="1"/>
        <v>9.0909090909090905E-3</v>
      </c>
      <c r="K13" s="191">
        <f>'Data Sheet'!F736</f>
        <v>5</v>
      </c>
      <c r="L13" s="7">
        <f t="shared" si="2"/>
        <v>1.1363636363636364E-2</v>
      </c>
      <c r="M13" s="191">
        <f>'Data Sheet'!F766</f>
        <v>0</v>
      </c>
      <c r="N13" s="190">
        <f>'Data Sheet'!F781</f>
        <v>0</v>
      </c>
      <c r="O13" s="207">
        <f>('Data Sheet'!F781)</f>
        <v>0</v>
      </c>
      <c r="P13" s="191">
        <f>'Data Sheet'!F826</f>
        <v>13</v>
      </c>
      <c r="Q13" s="7">
        <f t="shared" si="3"/>
        <v>2.9545454545454545E-2</v>
      </c>
    </row>
    <row r="14" spans="1:43" ht="15.75" customHeight="1" thickBot="1" x14ac:dyDescent="0.35">
      <c r="A14" s="44" t="s">
        <v>113</v>
      </c>
      <c r="B14" s="208">
        <f>('Summary Statistics KPI 0'!B21)</f>
        <v>1233</v>
      </c>
      <c r="C14" s="209">
        <f>('Summary Statistics KPI 0'!C21)</f>
        <v>121</v>
      </c>
      <c r="D14" s="209">
        <f>('Summary Statistics KPI 0'!E21)</f>
        <v>95</v>
      </c>
      <c r="E14" s="209">
        <f>('Summary Statistics KPI 0'!G21)</f>
        <v>33</v>
      </c>
      <c r="F14" s="210">
        <f>('Summary Statistics KPI 0'!I21)</f>
        <v>1050</v>
      </c>
      <c r="G14" s="191">
        <f>'Data Sheet'!F677</f>
        <v>408</v>
      </c>
      <c r="H14" s="7">
        <f t="shared" si="0"/>
        <v>0.38857142857142857</v>
      </c>
      <c r="I14" s="191">
        <f>'Data Sheet'!F692</f>
        <v>6</v>
      </c>
      <c r="J14" s="7">
        <f t="shared" si="1"/>
        <v>1.4705882352941176E-2</v>
      </c>
      <c r="K14" s="191">
        <f>'Data Sheet'!F737</f>
        <v>7</v>
      </c>
      <c r="L14" s="7">
        <f t="shared" si="2"/>
        <v>1.7156862745098041E-2</v>
      </c>
      <c r="M14" s="191">
        <f>'Data Sheet'!F767</f>
        <v>0</v>
      </c>
      <c r="N14" s="190">
        <f>'Data Sheet'!F782</f>
        <v>0</v>
      </c>
      <c r="O14" s="207">
        <f>('Data Sheet'!F782)</f>
        <v>0</v>
      </c>
      <c r="P14" s="191">
        <f>'Data Sheet'!F827</f>
        <v>25</v>
      </c>
      <c r="Q14" s="7">
        <f t="shared" si="3"/>
        <v>6.1274509803921566E-2</v>
      </c>
    </row>
    <row r="15" spans="1:43" ht="15.75" customHeight="1" thickBot="1" x14ac:dyDescent="0.35">
      <c r="A15" s="44" t="s">
        <v>8</v>
      </c>
      <c r="B15" s="204">
        <f>('Summary Statistics KPI 0'!B22)</f>
        <v>25599</v>
      </c>
      <c r="C15" s="205">
        <f>('Summary Statistics KPI 0'!C22)</f>
        <v>1734</v>
      </c>
      <c r="D15" s="205">
        <f>('Summary Statistics KPI 0'!E22)</f>
        <v>2005</v>
      </c>
      <c r="E15" s="205">
        <f>('Summary Statistics KPI 0'!G22)</f>
        <v>50</v>
      </c>
      <c r="F15" s="206">
        <f>('Summary Statistics KPI 0'!I22)</f>
        <v>21910</v>
      </c>
      <c r="G15" s="191">
        <f>'Data Sheet'!F678</f>
        <v>8031</v>
      </c>
      <c r="H15" s="7">
        <f t="shared" si="0"/>
        <v>0.36654495664080328</v>
      </c>
      <c r="I15" s="191">
        <f>'Data Sheet'!F693</f>
        <v>68</v>
      </c>
      <c r="J15" s="7">
        <f t="shared" si="1"/>
        <v>8.4671896401444409E-3</v>
      </c>
      <c r="K15" s="191">
        <f>'Data Sheet'!F738</f>
        <v>101</v>
      </c>
      <c r="L15" s="7">
        <f t="shared" si="2"/>
        <v>1.2576266965508655E-2</v>
      </c>
      <c r="M15" s="191">
        <f>'Data Sheet'!F768</f>
        <v>0</v>
      </c>
      <c r="N15" s="190">
        <f>'Data Sheet'!F783</f>
        <v>0</v>
      </c>
      <c r="O15" s="207">
        <f>('Data Sheet'!F783)</f>
        <v>0</v>
      </c>
      <c r="P15" s="191">
        <f>'Data Sheet'!F828</f>
        <v>250</v>
      </c>
      <c r="Q15" s="7">
        <f t="shared" si="3"/>
        <v>3.112937367700162E-2</v>
      </c>
    </row>
    <row r="16" spans="1:43" ht="15.75" customHeight="1" thickBot="1" x14ac:dyDescent="0.35">
      <c r="A16" s="47" t="s">
        <v>16</v>
      </c>
      <c r="B16" s="208">
        <f>('Summary Statistics KPI 0'!B23)</f>
        <v>1604</v>
      </c>
      <c r="C16" s="209">
        <f>('Summary Statistics KPI 0'!C23)</f>
        <v>136</v>
      </c>
      <c r="D16" s="209">
        <f>('Summary Statistics KPI 0'!E23)</f>
        <v>116</v>
      </c>
      <c r="E16" s="209">
        <f>('Summary Statistics KPI 0'!G23)</f>
        <v>13</v>
      </c>
      <c r="F16" s="210">
        <f>('Summary Statistics KPI 0'!I23)</f>
        <v>1365</v>
      </c>
      <c r="G16" s="191">
        <f>'Data Sheet'!F679</f>
        <v>582</v>
      </c>
      <c r="H16" s="11">
        <f t="shared" si="0"/>
        <v>0.42637362637362636</v>
      </c>
      <c r="I16" s="191">
        <f>'Data Sheet'!F694</f>
        <v>8</v>
      </c>
      <c r="J16" s="11">
        <f t="shared" si="1"/>
        <v>1.3745704467353952E-2</v>
      </c>
      <c r="K16" s="191">
        <f>'Data Sheet'!F739</f>
        <v>8</v>
      </c>
      <c r="L16" s="11">
        <f t="shared" si="2"/>
        <v>1.3745704467353952E-2</v>
      </c>
      <c r="M16" s="191">
        <f>'Data Sheet'!F769</f>
        <v>0</v>
      </c>
      <c r="N16" s="190">
        <f>'Data Sheet'!F784</f>
        <v>0</v>
      </c>
      <c r="O16" s="207">
        <f>('Data Sheet'!F784)</f>
        <v>0</v>
      </c>
      <c r="P16" s="191">
        <f>'Data Sheet'!F829</f>
        <v>18</v>
      </c>
      <c r="Q16" s="11">
        <f t="shared" si="3"/>
        <v>3.0927835051546393E-2</v>
      </c>
    </row>
    <row r="17" spans="1:43" s="79" customFormat="1" ht="15.75" customHeight="1" thickBot="1" x14ac:dyDescent="0.35">
      <c r="A17" s="105" t="s">
        <v>54</v>
      </c>
      <c r="B17" s="194">
        <f>('Summary Statistics KPI 0'!B24)</f>
        <v>325532</v>
      </c>
      <c r="C17" s="193">
        <f>('Summary Statistics KPI 0'!C24)</f>
        <v>25169</v>
      </c>
      <c r="D17" s="193">
        <f>('Summary Statistics KPI 0'!E24)</f>
        <v>26260</v>
      </c>
      <c r="E17" s="193">
        <f>('Summary Statistics KPI 0'!G24)</f>
        <v>3974</v>
      </c>
      <c r="F17" s="211">
        <f>('Summary Statistics KPI 0'!I24)</f>
        <v>278077</v>
      </c>
      <c r="G17" s="212">
        <f>SUM(G3:G16)</f>
        <v>109715</v>
      </c>
      <c r="H17" s="58">
        <f t="shared" ref="H17" si="4">G17/F17</f>
        <v>0.394548991826005</v>
      </c>
      <c r="I17" s="213">
        <f>SUM(I3:I16)</f>
        <v>1471</v>
      </c>
      <c r="J17" s="58">
        <f t="shared" si="1"/>
        <v>1.3407464795151073E-2</v>
      </c>
      <c r="K17" s="194">
        <f>SUM(K3:K16)</f>
        <v>1853</v>
      </c>
      <c r="L17" s="58">
        <f t="shared" ref="L17" si="5">K17/G17</f>
        <v>1.688921296085312E-2</v>
      </c>
      <c r="M17" s="194">
        <f>SUM(M3:M16)</f>
        <v>0</v>
      </c>
      <c r="N17" s="193">
        <f>SUM(N3:N16)</f>
        <v>0</v>
      </c>
      <c r="O17" s="228">
        <f>('Data Sheet'!F785)</f>
        <v>0</v>
      </c>
      <c r="P17" s="192">
        <f>SUM(P3:P16)</f>
        <v>4650</v>
      </c>
      <c r="Q17" s="58">
        <f t="shared" ref="Q17" si="6">P17/G17</f>
        <v>4.2382536572027528E-2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1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 O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K30" sqref="K30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269" t="s">
        <v>0</v>
      </c>
      <c r="C1" s="270"/>
      <c r="D1" s="270"/>
      <c r="E1" s="270"/>
      <c r="F1" s="271"/>
      <c r="G1" s="266" t="s">
        <v>46</v>
      </c>
      <c r="H1" s="267"/>
      <c r="I1" s="267"/>
      <c r="J1" s="267"/>
      <c r="K1" s="267"/>
      <c r="L1" s="267"/>
      <c r="M1" s="268"/>
      <c r="N1" s="245" t="s">
        <v>83</v>
      </c>
      <c r="O1" s="245"/>
      <c r="P1" s="246"/>
      <c r="Q1" s="256" t="s">
        <v>19</v>
      </c>
      <c r="R1" s="245"/>
      <c r="S1" s="246"/>
      <c r="T1" s="256" t="s">
        <v>20</v>
      </c>
      <c r="U1" s="245"/>
      <c r="V1" s="246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5" customFormat="1" ht="285" customHeight="1" thickBot="1" x14ac:dyDescent="0.3">
      <c r="A2" s="153" t="s">
        <v>13</v>
      </c>
      <c r="B2" s="154" t="s">
        <v>1</v>
      </c>
      <c r="C2" s="155" t="s">
        <v>9</v>
      </c>
      <c r="D2" s="155" t="s">
        <v>14</v>
      </c>
      <c r="E2" s="155" t="s">
        <v>10</v>
      </c>
      <c r="F2" s="156" t="s">
        <v>11</v>
      </c>
      <c r="G2" s="157" t="s">
        <v>17</v>
      </c>
      <c r="H2" s="158" t="s">
        <v>70</v>
      </c>
      <c r="I2" s="155" t="s">
        <v>82</v>
      </c>
      <c r="J2" s="158" t="s">
        <v>71</v>
      </c>
      <c r="K2" s="155" t="s">
        <v>53</v>
      </c>
      <c r="L2" s="158" t="s">
        <v>109</v>
      </c>
      <c r="M2" s="159" t="s">
        <v>18</v>
      </c>
      <c r="N2" s="160" t="s">
        <v>84</v>
      </c>
      <c r="O2" s="155" t="s">
        <v>85</v>
      </c>
      <c r="P2" s="161" t="s">
        <v>72</v>
      </c>
      <c r="Q2" s="154" t="s">
        <v>81</v>
      </c>
      <c r="R2" s="162" t="s">
        <v>12</v>
      </c>
      <c r="S2" s="161" t="s">
        <v>73</v>
      </c>
      <c r="T2" s="163" t="s">
        <v>21</v>
      </c>
      <c r="U2" s="162" t="s">
        <v>12</v>
      </c>
      <c r="V2" s="161" t="s">
        <v>74</v>
      </c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1" customFormat="1" ht="15.75" customHeight="1" thickBot="1" x14ac:dyDescent="0.35">
      <c r="A3" s="48" t="s">
        <v>15</v>
      </c>
      <c r="B3" s="66">
        <f>('Summary Statistics KPI 0'!B10)</f>
        <v>26211</v>
      </c>
      <c r="C3" s="60">
        <f>('Summary Statistics KPI 0'!C10)</f>
        <v>1746</v>
      </c>
      <c r="D3" s="60">
        <f>('Summary Statistics KPI 0'!E10)</f>
        <v>2174</v>
      </c>
      <c r="E3" s="60">
        <f>('Summary Statistics KPI 0'!G10)</f>
        <v>14</v>
      </c>
      <c r="F3" s="67">
        <f>('Summary Statistics KPI 0'!I10)</f>
        <v>22305</v>
      </c>
      <c r="G3" s="124">
        <f>'Data Sheet'!F846</f>
        <v>0</v>
      </c>
      <c r="H3" s="214" t="str">
        <f t="shared" ref="H3:H16" si="0">IF(G3=0,"0.0%",G3/F3)</f>
        <v>0.0%</v>
      </c>
      <c r="I3" s="124">
        <f>'Data Sheet'!F861</f>
        <v>0</v>
      </c>
      <c r="J3" s="214" t="str">
        <f t="shared" ref="J3:J16" si="1">IF(I3=0,"0.0%",I3/G3)</f>
        <v>0.0%</v>
      </c>
      <c r="K3" s="124">
        <f>'Data Sheet'!F876</f>
        <v>0</v>
      </c>
      <c r="L3" s="215" t="str">
        <f t="shared" ref="L3:L16" si="2">INT((K3)/7)&amp;" weeks "&amp;MOD(K3,7)&amp;" days"</f>
        <v>0 weeks 0 days</v>
      </c>
      <c r="M3" s="60">
        <f>'Data Sheet'!F891</f>
        <v>0</v>
      </c>
      <c r="N3" s="60">
        <f>'Data Sheet'!F906</f>
        <v>0</v>
      </c>
      <c r="O3" s="60">
        <f>'Data Sheet'!F921</f>
        <v>0</v>
      </c>
      <c r="P3" s="216" t="str">
        <f t="shared" ref="P3:P16" si="3">IF(O3=0,"0.0%",O3/N3)</f>
        <v>0.0%</v>
      </c>
      <c r="Q3" s="124">
        <f>'Data Sheet'!F951</f>
        <v>291</v>
      </c>
      <c r="R3" s="124">
        <f>'Data Sheet'!F966</f>
        <v>23923</v>
      </c>
      <c r="S3" s="216">
        <f t="shared" ref="S3:S16" si="4">IF(Q3=0,"0.0%",Q3/R3)</f>
        <v>1.2164026250888266E-2</v>
      </c>
      <c r="T3" s="124">
        <f>'Data Sheet'!F1011</f>
        <v>1618</v>
      </c>
      <c r="U3" s="124">
        <f>'Data Sheet'!F996</f>
        <v>23923</v>
      </c>
      <c r="V3" s="216">
        <f t="shared" ref="V3:V16" si="5">IF(T3=0,"0.0%",T3/U3)</f>
        <v>6.7633657986038542E-2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09">
        <f>('Summary Statistics KPI 0'!B11)</f>
        <v>8197</v>
      </c>
      <c r="C4" s="110">
        <f>('Summary Statistics KPI 0'!C11)</f>
        <v>569</v>
      </c>
      <c r="D4" s="110">
        <f>('Summary Statistics KPI 0'!E11)</f>
        <v>1538</v>
      </c>
      <c r="E4" s="110">
        <f>('Summary Statistics KPI 0'!G11)</f>
        <v>47</v>
      </c>
      <c r="F4" s="111">
        <f>('Summary Statistics KPI 0'!I11)</f>
        <v>6137</v>
      </c>
      <c r="G4" s="124">
        <f>'Data Sheet'!F847</f>
        <v>0</v>
      </c>
      <c r="H4" s="217" t="str">
        <f t="shared" si="0"/>
        <v>0.0%</v>
      </c>
      <c r="I4" s="124">
        <f>'Data Sheet'!F862</f>
        <v>0</v>
      </c>
      <c r="J4" s="217" t="str">
        <f t="shared" si="1"/>
        <v>0.0%</v>
      </c>
      <c r="K4" s="124">
        <f>'Data Sheet'!F877</f>
        <v>0</v>
      </c>
      <c r="L4" s="218" t="str">
        <f t="shared" si="2"/>
        <v>0 weeks 0 days</v>
      </c>
      <c r="M4" s="60">
        <f>'Data Sheet'!F892</f>
        <v>0</v>
      </c>
      <c r="N4" s="60">
        <f>'Data Sheet'!F907</f>
        <v>0</v>
      </c>
      <c r="O4" s="60">
        <f>'Data Sheet'!F922</f>
        <v>0</v>
      </c>
      <c r="P4" s="219" t="str">
        <f t="shared" si="3"/>
        <v>0.0%</v>
      </c>
      <c r="Q4" s="124">
        <f>'Data Sheet'!F952</f>
        <v>1</v>
      </c>
      <c r="R4" s="124">
        <f>'Data Sheet'!F967</f>
        <v>6623</v>
      </c>
      <c r="S4" s="219">
        <f t="shared" si="4"/>
        <v>1.5098897780462027E-4</v>
      </c>
      <c r="T4" s="124">
        <f>'Data Sheet'!F1012</f>
        <v>486</v>
      </c>
      <c r="U4" s="124">
        <f>'Data Sheet'!F997</f>
        <v>6623</v>
      </c>
      <c r="V4" s="219">
        <f t="shared" si="5"/>
        <v>7.3380643213045452E-2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112</v>
      </c>
      <c r="B5" s="109">
        <f>('Summary Statistics KPI 0'!B12)</f>
        <v>10472</v>
      </c>
      <c r="C5" s="110">
        <f>('Summary Statistics KPI 0'!C12)</f>
        <v>1108</v>
      </c>
      <c r="D5" s="110">
        <f>('Summary Statistics KPI 0'!E12)</f>
        <v>1052</v>
      </c>
      <c r="E5" s="110">
        <f>('Summary Statistics KPI 0'!G12)</f>
        <v>196</v>
      </c>
      <c r="F5" s="111">
        <f>('Summary Statistics KPI 0'!I12)</f>
        <v>8508</v>
      </c>
      <c r="G5" s="124">
        <f>'Data Sheet'!F848</f>
        <v>0</v>
      </c>
      <c r="H5" s="217" t="str">
        <f t="shared" si="0"/>
        <v>0.0%</v>
      </c>
      <c r="I5" s="124">
        <f>'Data Sheet'!F863</f>
        <v>0</v>
      </c>
      <c r="J5" s="217" t="str">
        <f t="shared" si="1"/>
        <v>0.0%</v>
      </c>
      <c r="K5" s="124">
        <f>'Data Sheet'!F878</f>
        <v>0</v>
      </c>
      <c r="L5" s="218" t="str">
        <f t="shared" si="2"/>
        <v>0 weeks 0 days</v>
      </c>
      <c r="M5" s="60">
        <f>'Data Sheet'!F893</f>
        <v>0</v>
      </c>
      <c r="N5" s="60">
        <f>'Data Sheet'!F908</f>
        <v>0</v>
      </c>
      <c r="O5" s="60">
        <f>'Data Sheet'!F923</f>
        <v>0</v>
      </c>
      <c r="P5" s="219" t="str">
        <f t="shared" si="3"/>
        <v>0.0%</v>
      </c>
      <c r="Q5" s="124">
        <f>'Data Sheet'!F953</f>
        <v>241</v>
      </c>
      <c r="R5" s="124">
        <f>'Data Sheet'!F968</f>
        <v>9370</v>
      </c>
      <c r="S5" s="219">
        <f t="shared" si="4"/>
        <v>2.5720384204909286E-2</v>
      </c>
      <c r="T5" s="124">
        <f>'Data Sheet'!F1013</f>
        <v>862</v>
      </c>
      <c r="U5" s="124">
        <f>'Data Sheet'!F998</f>
        <v>9370</v>
      </c>
      <c r="V5" s="219">
        <f t="shared" si="5"/>
        <v>9.1995731056563501E-2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09">
        <f>('Summary Statistics KPI 0'!B13)</f>
        <v>22754</v>
      </c>
      <c r="C6" s="110">
        <f>('Summary Statistics KPI 0'!C13)</f>
        <v>1582</v>
      </c>
      <c r="D6" s="110">
        <f>('Summary Statistics KPI 0'!E13)</f>
        <v>1279</v>
      </c>
      <c r="E6" s="110">
        <f>('Summary Statistics KPI 0'!G13)</f>
        <v>102</v>
      </c>
      <c r="F6" s="111">
        <f>('Summary Statistics KPI 0'!I13)</f>
        <v>19995</v>
      </c>
      <c r="G6" s="124">
        <f>'Data Sheet'!F849</f>
        <v>0</v>
      </c>
      <c r="H6" s="217" t="str">
        <f t="shared" si="0"/>
        <v>0.0%</v>
      </c>
      <c r="I6" s="124">
        <f>'Data Sheet'!F864</f>
        <v>0</v>
      </c>
      <c r="J6" s="217" t="str">
        <f t="shared" si="1"/>
        <v>0.0%</v>
      </c>
      <c r="K6" s="124">
        <f>'Data Sheet'!F879</f>
        <v>0</v>
      </c>
      <c r="L6" s="218" t="str">
        <f t="shared" si="2"/>
        <v>0 weeks 0 days</v>
      </c>
      <c r="M6" s="60">
        <f>'Data Sheet'!F894</f>
        <v>0</v>
      </c>
      <c r="N6" s="60">
        <f>'Data Sheet'!F909</f>
        <v>0</v>
      </c>
      <c r="O6" s="60">
        <f>'Data Sheet'!F924</f>
        <v>0</v>
      </c>
      <c r="P6" s="219" t="str">
        <f t="shared" si="3"/>
        <v>0.0%</v>
      </c>
      <c r="Q6" s="124">
        <f>'Data Sheet'!F954</f>
        <v>878</v>
      </c>
      <c r="R6" s="124">
        <f>'Data Sheet'!F969</f>
        <v>21323</v>
      </c>
      <c r="S6" s="219">
        <f t="shared" si="4"/>
        <v>4.1176194719317168E-2</v>
      </c>
      <c r="T6" s="124">
        <f>'Data Sheet'!F1014</f>
        <v>1328</v>
      </c>
      <c r="U6" s="124">
        <f>'Data Sheet'!F999</f>
        <v>21323</v>
      </c>
      <c r="V6" s="219">
        <f t="shared" si="5"/>
        <v>6.228016695586925E-2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111</v>
      </c>
      <c r="B7" s="109">
        <f>('Summary Statistics KPI 0'!B14)</f>
        <v>18111</v>
      </c>
      <c r="C7" s="110">
        <f>('Summary Statistics KPI 0'!C14)</f>
        <v>1291</v>
      </c>
      <c r="D7" s="110">
        <f>('Summary Statistics KPI 0'!E14)</f>
        <v>748</v>
      </c>
      <c r="E7" s="110">
        <f>('Summary Statistics KPI 0'!G14)</f>
        <v>467</v>
      </c>
      <c r="F7" s="111">
        <f>('Summary Statistics KPI 0'!I14)</f>
        <v>16539</v>
      </c>
      <c r="G7" s="124">
        <f>'Data Sheet'!F850</f>
        <v>0</v>
      </c>
      <c r="H7" s="217" t="str">
        <f t="shared" si="0"/>
        <v>0.0%</v>
      </c>
      <c r="I7" s="124">
        <f>'Data Sheet'!F865</f>
        <v>0</v>
      </c>
      <c r="J7" s="217" t="str">
        <f t="shared" si="1"/>
        <v>0.0%</v>
      </c>
      <c r="K7" s="124">
        <f>'Data Sheet'!F880</f>
        <v>0</v>
      </c>
      <c r="L7" s="218" t="str">
        <f t="shared" si="2"/>
        <v>0 weeks 0 days</v>
      </c>
      <c r="M7" s="60">
        <f>'Data Sheet'!F895</f>
        <v>0</v>
      </c>
      <c r="N7" s="60">
        <f>'Data Sheet'!F910</f>
        <v>0</v>
      </c>
      <c r="O7" s="60">
        <f>'Data Sheet'!F925</f>
        <v>0</v>
      </c>
      <c r="P7" s="219" t="str">
        <f t="shared" si="3"/>
        <v>0.0%</v>
      </c>
      <c r="Q7" s="124">
        <f>'Data Sheet'!F955</f>
        <v>178</v>
      </c>
      <c r="R7" s="124">
        <f>'Data Sheet'!F970</f>
        <v>17271</v>
      </c>
      <c r="S7" s="219">
        <f t="shared" si="4"/>
        <v>1.0306293787273465E-2</v>
      </c>
      <c r="T7" s="124">
        <f>'Data Sheet'!F1015</f>
        <v>732</v>
      </c>
      <c r="U7" s="124">
        <f>'Data Sheet'!F1000</f>
        <v>17271</v>
      </c>
      <c r="V7" s="219">
        <f t="shared" si="5"/>
        <v>4.2383185686989754E-2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110</v>
      </c>
      <c r="B8" s="109">
        <f>('Summary Statistics KPI 0'!B15)</f>
        <v>32619</v>
      </c>
      <c r="C8" s="110">
        <f>('Summary Statistics KPI 0'!C15)</f>
        <v>1710</v>
      </c>
      <c r="D8" s="110">
        <f>('Summary Statistics KPI 0'!E15)</f>
        <v>3428</v>
      </c>
      <c r="E8" s="110">
        <f>('Summary Statistics KPI 0'!G15)</f>
        <v>201</v>
      </c>
      <c r="F8" s="111">
        <f>('Summary Statistics KPI 0'!I15)</f>
        <v>27682</v>
      </c>
      <c r="G8" s="124">
        <f>'Data Sheet'!F851</f>
        <v>0</v>
      </c>
      <c r="H8" s="217" t="str">
        <f t="shared" si="0"/>
        <v>0.0%</v>
      </c>
      <c r="I8" s="124">
        <f>'Data Sheet'!F866</f>
        <v>0</v>
      </c>
      <c r="J8" s="217" t="str">
        <f t="shared" si="1"/>
        <v>0.0%</v>
      </c>
      <c r="K8" s="124">
        <f>'Data Sheet'!F881</f>
        <v>0</v>
      </c>
      <c r="L8" s="218" t="str">
        <f t="shared" si="2"/>
        <v>0 weeks 0 days</v>
      </c>
      <c r="M8" s="60">
        <f>'Data Sheet'!F896</f>
        <v>0</v>
      </c>
      <c r="N8" s="60">
        <f>'Data Sheet'!F911</f>
        <v>0</v>
      </c>
      <c r="O8" s="60">
        <f>'Data Sheet'!F926</f>
        <v>0</v>
      </c>
      <c r="P8" s="219" t="str">
        <f t="shared" si="3"/>
        <v>0.0%</v>
      </c>
      <c r="Q8" s="124">
        <f>'Data Sheet'!F956</f>
        <v>206</v>
      </c>
      <c r="R8" s="124">
        <f>'Data Sheet'!F971</f>
        <v>29021</v>
      </c>
      <c r="S8" s="219">
        <f t="shared" si="4"/>
        <v>7.0983081217049718E-3</v>
      </c>
      <c r="T8" s="124">
        <f>'Data Sheet'!F1016</f>
        <v>1339</v>
      </c>
      <c r="U8" s="124">
        <f>'Data Sheet'!F1001</f>
        <v>29021</v>
      </c>
      <c r="V8" s="219">
        <f t="shared" si="5"/>
        <v>4.6139002791082323E-2</v>
      </c>
    </row>
    <row r="9" spans="1:35" s="1" customFormat="1" ht="15.75" customHeight="1" thickBot="1" x14ac:dyDescent="0.35">
      <c r="A9" s="44" t="s">
        <v>114</v>
      </c>
      <c r="B9" s="109">
        <f>('Summary Statistics KPI 0'!B16)</f>
        <v>68875</v>
      </c>
      <c r="C9" s="110">
        <f>('Summary Statistics KPI 0'!C16)</f>
        <v>7119</v>
      </c>
      <c r="D9" s="110">
        <f>('Summary Statistics KPI 0'!E16)</f>
        <v>4021</v>
      </c>
      <c r="E9" s="110">
        <f>('Summary Statistics KPI 0'!G16)</f>
        <v>1350</v>
      </c>
      <c r="F9" s="111">
        <f>('Summary Statistics KPI 0'!I16)</f>
        <v>59085</v>
      </c>
      <c r="G9" s="124">
        <f>'Data Sheet'!F852</f>
        <v>0</v>
      </c>
      <c r="H9" s="217" t="str">
        <f t="shared" si="0"/>
        <v>0.0%</v>
      </c>
      <c r="I9" s="124">
        <f>'Data Sheet'!F867</f>
        <v>0</v>
      </c>
      <c r="J9" s="217" t="str">
        <f t="shared" si="1"/>
        <v>0.0%</v>
      </c>
      <c r="K9" s="124">
        <f>'Data Sheet'!F882</f>
        <v>0</v>
      </c>
      <c r="L9" s="218" t="str">
        <f t="shared" si="2"/>
        <v>0 weeks 0 days</v>
      </c>
      <c r="M9" s="60">
        <f>'Data Sheet'!F897</f>
        <v>0</v>
      </c>
      <c r="N9" s="60">
        <f>'Data Sheet'!F912</f>
        <v>0</v>
      </c>
      <c r="O9" s="60">
        <f>'Data Sheet'!F927</f>
        <v>0</v>
      </c>
      <c r="P9" s="219" t="str">
        <f t="shared" si="3"/>
        <v>0.0%</v>
      </c>
      <c r="Q9" s="124">
        <f>'Data Sheet'!F957</f>
        <v>2358</v>
      </c>
      <c r="R9" s="124">
        <f>'Data Sheet'!F972</f>
        <v>64594</v>
      </c>
      <c r="S9" s="219">
        <f t="shared" si="4"/>
        <v>3.6504938539183206E-2</v>
      </c>
      <c r="T9" s="124">
        <f>'Data Sheet'!F1017</f>
        <v>5509</v>
      </c>
      <c r="U9" s="124">
        <f>'Data Sheet'!F1002</f>
        <v>64594</v>
      </c>
      <c r="V9" s="219">
        <f t="shared" si="5"/>
        <v>8.5286559123138372E-2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09">
        <f>('Summary Statistics KPI 0'!B17)</f>
        <v>19506</v>
      </c>
      <c r="C10" s="110">
        <f>('Summary Statistics KPI 0'!C17)</f>
        <v>1445</v>
      </c>
      <c r="D10" s="110">
        <f>('Summary Statistics KPI 0'!E17)</f>
        <v>1535</v>
      </c>
      <c r="E10" s="110">
        <f>('Summary Statistics KPI 0'!G17)</f>
        <v>442</v>
      </c>
      <c r="F10" s="111">
        <f>('Summary Statistics KPI 0'!I17)</f>
        <v>16968</v>
      </c>
      <c r="G10" s="124">
        <f>'Data Sheet'!F853</f>
        <v>0</v>
      </c>
      <c r="H10" s="217" t="str">
        <f t="shared" si="0"/>
        <v>0.0%</v>
      </c>
      <c r="I10" s="124">
        <f>'Data Sheet'!F868</f>
        <v>0</v>
      </c>
      <c r="J10" s="217" t="str">
        <f t="shared" si="1"/>
        <v>0.0%</v>
      </c>
      <c r="K10" s="124">
        <f>'Data Sheet'!F883</f>
        <v>0</v>
      </c>
      <c r="L10" s="218" t="str">
        <f t="shared" si="2"/>
        <v>0 weeks 0 days</v>
      </c>
      <c r="M10" s="60">
        <f>'Data Sheet'!F898</f>
        <v>0</v>
      </c>
      <c r="N10" s="60">
        <f>'Data Sheet'!F913</f>
        <v>0</v>
      </c>
      <c r="O10" s="60">
        <f>'Data Sheet'!F928</f>
        <v>0</v>
      </c>
      <c r="P10" s="219" t="str">
        <f t="shared" si="3"/>
        <v>0.0%</v>
      </c>
      <c r="Q10" s="124">
        <f>'Data Sheet'!F958</f>
        <v>444</v>
      </c>
      <c r="R10" s="124">
        <f>'Data Sheet'!F973</f>
        <v>17888</v>
      </c>
      <c r="S10" s="219">
        <f t="shared" si="4"/>
        <v>2.4821109123434704E-2</v>
      </c>
      <c r="T10" s="124">
        <f>'Data Sheet'!F1018</f>
        <v>920</v>
      </c>
      <c r="U10" s="124">
        <f>'Data Sheet'!F1003</f>
        <v>17888</v>
      </c>
      <c r="V10" s="219">
        <f t="shared" si="5"/>
        <v>5.1431127012522358E-2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109">
        <f>('Summary Statistics KPI 0'!B18)</f>
        <v>41340</v>
      </c>
      <c r="C11" s="110">
        <f>('Summary Statistics KPI 0'!C18)</f>
        <v>3829</v>
      </c>
      <c r="D11" s="110">
        <f>('Summary Statistics KPI 0'!E18)</f>
        <v>2422</v>
      </c>
      <c r="E11" s="110">
        <f>('Summary Statistics KPI 0'!G18)</f>
        <v>738</v>
      </c>
      <c r="F11" s="111">
        <f>('Summary Statistics KPI 0'!I18)</f>
        <v>35827</v>
      </c>
      <c r="G11" s="124">
        <f>'Data Sheet'!F854</f>
        <v>0</v>
      </c>
      <c r="H11" s="217" t="str">
        <f t="shared" si="0"/>
        <v>0.0%</v>
      </c>
      <c r="I11" s="124">
        <f>'Data Sheet'!F869</f>
        <v>0</v>
      </c>
      <c r="J11" s="217" t="str">
        <f t="shared" si="1"/>
        <v>0.0%</v>
      </c>
      <c r="K11" s="124">
        <f>'Data Sheet'!F884</f>
        <v>0</v>
      </c>
      <c r="L11" s="218" t="str">
        <f t="shared" si="2"/>
        <v>0 weeks 0 days</v>
      </c>
      <c r="M11" s="60">
        <f>'Data Sheet'!F899</f>
        <v>0</v>
      </c>
      <c r="N11" s="60">
        <f>'Data Sheet'!F914</f>
        <v>0</v>
      </c>
      <c r="O11" s="60">
        <f>'Data Sheet'!F929</f>
        <v>0</v>
      </c>
      <c r="P11" s="219" t="str">
        <f t="shared" si="3"/>
        <v>0.0%</v>
      </c>
      <c r="Q11" s="124">
        <f>'Data Sheet'!F959</f>
        <v>1388</v>
      </c>
      <c r="R11" s="124">
        <f>'Data Sheet'!F974</f>
        <v>38607</v>
      </c>
      <c r="S11" s="219">
        <f t="shared" si="4"/>
        <v>3.5952029424715724E-2</v>
      </c>
      <c r="T11" s="124">
        <f>'Data Sheet'!F1019</f>
        <v>2780</v>
      </c>
      <c r="U11" s="124">
        <f>'Data Sheet'!F1004</f>
        <v>38607</v>
      </c>
      <c r="V11" s="219">
        <f t="shared" si="5"/>
        <v>7.2007667003393172E-2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09">
        <f>('Summary Statistics KPI 0'!B19)</f>
        <v>47696</v>
      </c>
      <c r="C12" s="110">
        <f>('Summary Statistics KPI 0'!C19)</f>
        <v>2688</v>
      </c>
      <c r="D12" s="110">
        <f>('Summary Statistics KPI 0'!E19)</f>
        <v>5730</v>
      </c>
      <c r="E12" s="110">
        <f>('Summary Statistics KPI 0'!G19)</f>
        <v>307</v>
      </c>
      <c r="F12" s="111">
        <f>('Summary Statistics KPI 0'!I19)</f>
        <v>39585</v>
      </c>
      <c r="G12" s="124">
        <f>'Data Sheet'!F855</f>
        <v>0</v>
      </c>
      <c r="H12" s="217" t="str">
        <f t="shared" si="0"/>
        <v>0.0%</v>
      </c>
      <c r="I12" s="124">
        <f>'Data Sheet'!F870</f>
        <v>0</v>
      </c>
      <c r="J12" s="217" t="str">
        <f t="shared" si="1"/>
        <v>0.0%</v>
      </c>
      <c r="K12" s="124">
        <f>'Data Sheet'!F885</f>
        <v>0</v>
      </c>
      <c r="L12" s="218" t="str">
        <f t="shared" si="2"/>
        <v>0 weeks 0 days</v>
      </c>
      <c r="M12" s="60">
        <f>'Data Sheet'!F900</f>
        <v>0</v>
      </c>
      <c r="N12" s="60">
        <f>'Data Sheet'!F915</f>
        <v>0</v>
      </c>
      <c r="O12" s="60">
        <f>'Data Sheet'!F930</f>
        <v>0</v>
      </c>
      <c r="P12" s="219" t="str">
        <f t="shared" si="3"/>
        <v>0.0%</v>
      </c>
      <c r="Q12" s="124">
        <f>'Data Sheet'!F960</f>
        <v>9</v>
      </c>
      <c r="R12" s="124">
        <f>'Data Sheet'!F975</f>
        <v>41756</v>
      </c>
      <c r="S12" s="219">
        <f t="shared" si="4"/>
        <v>2.1553788677076348E-4</v>
      </c>
      <c r="T12" s="124">
        <f>'Data Sheet'!F1020</f>
        <v>2171</v>
      </c>
      <c r="U12" s="124">
        <f>'Data Sheet'!F1005</f>
        <v>41756</v>
      </c>
      <c r="V12" s="219">
        <f t="shared" si="5"/>
        <v>5.199252801992528E-2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109">
        <f>('Summary Statistics KPI 0'!B20)</f>
        <v>1315</v>
      </c>
      <c r="C13" s="110">
        <f>('Summary Statistics KPI 0'!C20)</f>
        <v>91</v>
      </c>
      <c r="D13" s="110">
        <f>('Summary Statistics KPI 0'!E20)</f>
        <v>117</v>
      </c>
      <c r="E13" s="110">
        <f>('Summary Statistics KPI 0'!G20)</f>
        <v>14</v>
      </c>
      <c r="F13" s="111">
        <f>('Summary Statistics KPI 0'!I20)</f>
        <v>1121</v>
      </c>
      <c r="G13" s="124">
        <f>'Data Sheet'!F856</f>
        <v>0</v>
      </c>
      <c r="H13" s="217" t="str">
        <f t="shared" si="0"/>
        <v>0.0%</v>
      </c>
      <c r="I13" s="124">
        <f>'Data Sheet'!F871</f>
        <v>0</v>
      </c>
      <c r="J13" s="217" t="str">
        <f t="shared" si="1"/>
        <v>0.0%</v>
      </c>
      <c r="K13" s="124">
        <f>'Data Sheet'!F886</f>
        <v>0</v>
      </c>
      <c r="L13" s="218" t="str">
        <f t="shared" si="2"/>
        <v>0 weeks 0 days</v>
      </c>
      <c r="M13" s="60">
        <f>'Data Sheet'!F901</f>
        <v>0</v>
      </c>
      <c r="N13" s="60">
        <f>'Data Sheet'!F916</f>
        <v>0</v>
      </c>
      <c r="O13" s="60">
        <f>'Data Sheet'!F931</f>
        <v>0</v>
      </c>
      <c r="P13" s="219" t="str">
        <f t="shared" si="3"/>
        <v>0.0%</v>
      </c>
      <c r="Q13" s="124">
        <f>'Data Sheet'!F961</f>
        <v>65</v>
      </c>
      <c r="R13" s="124">
        <f>'Data Sheet'!F976</f>
        <v>1192</v>
      </c>
      <c r="S13" s="219">
        <f t="shared" si="4"/>
        <v>5.4530201342281877E-2</v>
      </c>
      <c r="T13" s="124">
        <f>'Data Sheet'!F1021</f>
        <v>71</v>
      </c>
      <c r="U13" s="124">
        <f>'Data Sheet'!F1006</f>
        <v>1192</v>
      </c>
      <c r="V13" s="219">
        <f t="shared" si="5"/>
        <v>5.9563758389261742E-2</v>
      </c>
      <c r="W13" s="12"/>
      <c r="X13" s="11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113</v>
      </c>
      <c r="B14" s="109">
        <f>('Summary Statistics KPI 0'!B21)</f>
        <v>1233</v>
      </c>
      <c r="C14" s="110">
        <f>('Summary Statistics KPI 0'!C21)</f>
        <v>121</v>
      </c>
      <c r="D14" s="110">
        <f>('Summary Statistics KPI 0'!E21)</f>
        <v>95</v>
      </c>
      <c r="E14" s="110">
        <f>('Summary Statistics KPI 0'!G21)</f>
        <v>33</v>
      </c>
      <c r="F14" s="111">
        <f>('Summary Statistics KPI 0'!I21)</f>
        <v>1050</v>
      </c>
      <c r="G14" s="124">
        <f>'Data Sheet'!F857</f>
        <v>0</v>
      </c>
      <c r="H14" s="217" t="str">
        <f t="shared" si="0"/>
        <v>0.0%</v>
      </c>
      <c r="I14" s="124">
        <f>'Data Sheet'!F872</f>
        <v>0</v>
      </c>
      <c r="J14" s="217" t="str">
        <f t="shared" si="1"/>
        <v>0.0%</v>
      </c>
      <c r="K14" s="124">
        <f>'Data Sheet'!F887</f>
        <v>0</v>
      </c>
      <c r="L14" s="218" t="str">
        <f t="shared" si="2"/>
        <v>0 weeks 0 days</v>
      </c>
      <c r="M14" s="60">
        <f>'Data Sheet'!F902</f>
        <v>0</v>
      </c>
      <c r="N14" s="60">
        <f>'Data Sheet'!F917</f>
        <v>0</v>
      </c>
      <c r="O14" s="60">
        <f>'Data Sheet'!F932</f>
        <v>0</v>
      </c>
      <c r="P14" s="219" t="str">
        <f t="shared" si="3"/>
        <v>0.0%</v>
      </c>
      <c r="Q14" s="124">
        <f>'Data Sheet'!F962</f>
        <v>35</v>
      </c>
      <c r="R14" s="124">
        <f>'Data Sheet'!F977</f>
        <v>1131</v>
      </c>
      <c r="S14" s="219">
        <f t="shared" si="4"/>
        <v>3.0946065428824051E-2</v>
      </c>
      <c r="T14" s="124">
        <f>'Data Sheet'!F1022</f>
        <v>81</v>
      </c>
      <c r="U14" s="124">
        <f>'Data Sheet'!F1007</f>
        <v>1131</v>
      </c>
      <c r="V14" s="219">
        <f t="shared" si="5"/>
        <v>7.161803713527852E-2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109">
        <f>('Summary Statistics KPI 0'!B22)</f>
        <v>25599</v>
      </c>
      <c r="C15" s="110">
        <f>('Summary Statistics KPI 0'!C22)</f>
        <v>1734</v>
      </c>
      <c r="D15" s="110">
        <f>('Summary Statistics KPI 0'!E22)</f>
        <v>2005</v>
      </c>
      <c r="E15" s="110">
        <f>('Summary Statistics KPI 0'!G22)</f>
        <v>50</v>
      </c>
      <c r="F15" s="111">
        <f>('Summary Statistics KPI 0'!I22)</f>
        <v>21910</v>
      </c>
      <c r="G15" s="124">
        <f>'Data Sheet'!F858</f>
        <v>0</v>
      </c>
      <c r="H15" s="217" t="str">
        <f t="shared" si="0"/>
        <v>0.0%</v>
      </c>
      <c r="I15" s="124">
        <f>'Data Sheet'!F873</f>
        <v>0</v>
      </c>
      <c r="J15" s="217" t="str">
        <f t="shared" si="1"/>
        <v>0.0%</v>
      </c>
      <c r="K15" s="124">
        <f>'Data Sheet'!F888</f>
        <v>0</v>
      </c>
      <c r="L15" s="218" t="str">
        <f t="shared" si="2"/>
        <v>0 weeks 0 days</v>
      </c>
      <c r="M15" s="60">
        <f>'Data Sheet'!F903</f>
        <v>0</v>
      </c>
      <c r="N15" s="60">
        <f>'Data Sheet'!F918</f>
        <v>0</v>
      </c>
      <c r="O15" s="60">
        <f>'Data Sheet'!F933</f>
        <v>0</v>
      </c>
      <c r="P15" s="219" t="str">
        <f t="shared" si="3"/>
        <v>0.0%</v>
      </c>
      <c r="Q15" s="124">
        <f>'Data Sheet'!F963</f>
        <v>5</v>
      </c>
      <c r="R15" s="124">
        <f>'Data Sheet'!F978</f>
        <v>23472</v>
      </c>
      <c r="S15" s="219">
        <f t="shared" si="4"/>
        <v>2.1301976823449216E-4</v>
      </c>
      <c r="T15" s="124">
        <f>'Data Sheet'!F1023</f>
        <v>1562</v>
      </c>
      <c r="U15" s="124">
        <f>'Data Sheet'!F1008</f>
        <v>23472</v>
      </c>
      <c r="V15" s="219">
        <f t="shared" si="5"/>
        <v>6.6547375596455349E-2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225">
        <f>('Summary Statistics KPI 0'!B23)</f>
        <v>1604</v>
      </c>
      <c r="C16" s="227">
        <f>('Summary Statistics KPI 0'!C23)</f>
        <v>136</v>
      </c>
      <c r="D16" s="227">
        <f>('Summary Statistics KPI 0'!E23)</f>
        <v>116</v>
      </c>
      <c r="E16" s="227">
        <f>('Summary Statistics KPI 0'!G23)</f>
        <v>13</v>
      </c>
      <c r="F16" s="226">
        <f>('Summary Statistics KPI 0'!I23)</f>
        <v>1365</v>
      </c>
      <c r="G16" s="124">
        <f>'Data Sheet'!F859</f>
        <v>0</v>
      </c>
      <c r="H16" s="220" t="str">
        <f t="shared" si="0"/>
        <v>0.0%</v>
      </c>
      <c r="I16" s="124">
        <f>'Data Sheet'!F874</f>
        <v>0</v>
      </c>
      <c r="J16" s="220" t="str">
        <f t="shared" si="1"/>
        <v>0.0%</v>
      </c>
      <c r="K16" s="124">
        <f>'Data Sheet'!F889</f>
        <v>0</v>
      </c>
      <c r="L16" s="221" t="str">
        <f t="shared" si="2"/>
        <v>0 weeks 0 days</v>
      </c>
      <c r="M16" s="60">
        <f>'Data Sheet'!F904</f>
        <v>0</v>
      </c>
      <c r="N16" s="60">
        <f>'Data Sheet'!F919</f>
        <v>0</v>
      </c>
      <c r="O16" s="60">
        <f>'Data Sheet'!F934</f>
        <v>0</v>
      </c>
      <c r="P16" s="222" t="str">
        <f t="shared" si="3"/>
        <v>0.0%</v>
      </c>
      <c r="Q16" s="124">
        <f>'Data Sheet'!F964</f>
        <v>55</v>
      </c>
      <c r="R16" s="124">
        <f>'Data Sheet'!F979</f>
        <v>1473</v>
      </c>
      <c r="S16" s="222">
        <f t="shared" si="4"/>
        <v>3.7338764426340799E-2</v>
      </c>
      <c r="T16" s="124">
        <f>'Data Sheet'!F1024</f>
        <v>108</v>
      </c>
      <c r="U16" s="124">
        <f>'Data Sheet'!F1009</f>
        <v>1473</v>
      </c>
      <c r="V16" s="222">
        <f t="shared" si="5"/>
        <v>7.3319755600814662E-2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325532</v>
      </c>
      <c r="C17" s="81">
        <f>('Summary Statistics KPI 0'!C24)</f>
        <v>25169</v>
      </c>
      <c r="D17" s="81">
        <f>('Summary Statistics KPI 0'!E24)</f>
        <v>26260</v>
      </c>
      <c r="E17" s="81">
        <f>('Summary Statistics KPI 0'!G24)</f>
        <v>3974</v>
      </c>
      <c r="F17" s="82">
        <f>('Summary Statistics KPI 0'!I24)</f>
        <v>278077</v>
      </c>
      <c r="G17" s="125">
        <f>SUM(G3:G16)</f>
        <v>0</v>
      </c>
      <c r="H17" s="143" t="str">
        <f t="shared" ref="H17" si="6">IF(G17=0,"0.0%",G17/F17)</f>
        <v>0.0%</v>
      </c>
      <c r="I17" s="126">
        <f>SUM(I3:I16)</f>
        <v>0</v>
      </c>
      <c r="J17" s="143" t="str">
        <f t="shared" ref="J17" si="7">IF(I17=0,"0.0%",I17/G17)</f>
        <v>0.0%</v>
      </c>
      <c r="K17" s="81">
        <f>MAX(K3:K16)</f>
        <v>0</v>
      </c>
      <c r="L17" s="112" t="str">
        <f t="shared" ref="L17" si="8">INT((K17)/7)&amp;" weeks "&amp;MOD(K17,7)&amp;" days"</f>
        <v>0 weeks 0 days</v>
      </c>
      <c r="M17" s="144">
        <f>AVERAGE(M3:M16)</f>
        <v>0</v>
      </c>
      <c r="N17" s="125">
        <f>SUM(N3:N16)</f>
        <v>0</v>
      </c>
      <c r="O17" s="126">
        <f>SUM(O3:O16)</f>
        <v>0</v>
      </c>
      <c r="P17" s="106" t="str">
        <f t="shared" ref="P17" si="9">IF(O17=0,"0.0%",O17/N17)</f>
        <v>0.0%</v>
      </c>
      <c r="Q17" s="125">
        <f>SUM(Q3:Q16)</f>
        <v>6154</v>
      </c>
      <c r="R17" s="126">
        <f>SUM(R3:R16)</f>
        <v>297644</v>
      </c>
      <c r="S17" s="106">
        <f t="shared" ref="S17" si="10">IF(Q17=0,"0.0%",Q17/R17)</f>
        <v>2.067570654876295E-2</v>
      </c>
      <c r="T17" s="125">
        <f>SUM(T3:T16)</f>
        <v>19567</v>
      </c>
      <c r="U17" s="126">
        <f>SUM(U3:U16)</f>
        <v>297644</v>
      </c>
      <c r="V17" s="106">
        <f t="shared" ref="V17" si="11">IF(T17=0,"0.0%",T17/U17)</f>
        <v>6.5739608391232482E-2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7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topLeftCell="A1027" workbookViewId="0">
      <selection activeCell="F786" sqref="F786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103</v>
      </c>
      <c r="C1" s="188" t="s">
        <v>115</v>
      </c>
    </row>
    <row r="2" spans="2:6" ht="14.5" x14ac:dyDescent="0.35">
      <c r="B2" t="s">
        <v>104</v>
      </c>
      <c r="C2" t="s">
        <v>105</v>
      </c>
      <c r="D2" s="230">
        <v>43191</v>
      </c>
      <c r="E2" s="229" t="s">
        <v>106</v>
      </c>
      <c r="F2" s="230">
        <v>43373</v>
      </c>
    </row>
    <row r="4" spans="2:6" ht="14.5" x14ac:dyDescent="0.35">
      <c r="B4" t="s">
        <v>107</v>
      </c>
      <c r="D4" s="229"/>
      <c r="E4" s="229"/>
      <c r="F4" s="229"/>
    </row>
    <row r="6" spans="2:6" ht="14.5" x14ac:dyDescent="0.35">
      <c r="B6">
        <v>2175</v>
      </c>
      <c r="C6">
        <v>1</v>
      </c>
      <c r="D6" s="229">
        <v>1</v>
      </c>
      <c r="E6" s="229" t="s">
        <v>124</v>
      </c>
      <c r="F6" s="229">
        <v>26211</v>
      </c>
    </row>
    <row r="7" spans="2:6" ht="14.5" x14ac:dyDescent="0.35">
      <c r="B7">
        <v>2175</v>
      </c>
      <c r="C7">
        <v>1</v>
      </c>
      <c r="D7" s="229">
        <v>2</v>
      </c>
      <c r="E7" s="229" t="s">
        <v>125</v>
      </c>
      <c r="F7" s="229">
        <v>8197</v>
      </c>
    </row>
    <row r="8" spans="2:6" ht="14.5" x14ac:dyDescent="0.35">
      <c r="B8">
        <v>2175</v>
      </c>
      <c r="C8">
        <v>1</v>
      </c>
      <c r="D8" s="229">
        <v>3</v>
      </c>
      <c r="E8" s="229" t="s">
        <v>126</v>
      </c>
      <c r="F8" s="229">
        <v>10472</v>
      </c>
    </row>
    <row r="9" spans="2:6" ht="14.5" x14ac:dyDescent="0.35">
      <c r="B9">
        <v>2175</v>
      </c>
      <c r="C9">
        <v>1</v>
      </c>
      <c r="D9" s="229">
        <v>4</v>
      </c>
      <c r="E9" s="229" t="s">
        <v>127</v>
      </c>
      <c r="F9" s="229">
        <v>22754</v>
      </c>
    </row>
    <row r="10" spans="2:6" ht="14.5" x14ac:dyDescent="0.35">
      <c r="B10">
        <v>2175</v>
      </c>
      <c r="C10">
        <v>1</v>
      </c>
      <c r="D10" s="229">
        <v>5</v>
      </c>
      <c r="E10" s="229" t="s">
        <v>128</v>
      </c>
      <c r="F10" s="229">
        <v>18111</v>
      </c>
    </row>
    <row r="11" spans="2:6" ht="14.5" x14ac:dyDescent="0.35">
      <c r="B11">
        <v>2175</v>
      </c>
      <c r="C11">
        <v>1</v>
      </c>
      <c r="D11" s="229">
        <v>6</v>
      </c>
      <c r="E11" s="229" t="s">
        <v>129</v>
      </c>
      <c r="F11" s="229">
        <v>32619</v>
      </c>
    </row>
    <row r="12" spans="2:6" ht="14.5" x14ac:dyDescent="0.35">
      <c r="B12">
        <v>2175</v>
      </c>
      <c r="C12">
        <v>1</v>
      </c>
      <c r="D12" s="229">
        <v>7</v>
      </c>
      <c r="E12" s="229" t="s">
        <v>130</v>
      </c>
      <c r="F12" s="229">
        <v>68875</v>
      </c>
    </row>
    <row r="13" spans="2:6" ht="14.5" x14ac:dyDescent="0.35">
      <c r="B13">
        <v>2175</v>
      </c>
      <c r="C13">
        <v>1</v>
      </c>
      <c r="D13" s="229">
        <v>8</v>
      </c>
      <c r="E13" s="229" t="s">
        <v>131</v>
      </c>
      <c r="F13" s="229">
        <v>19506</v>
      </c>
    </row>
    <row r="14" spans="2:6" ht="14.5" x14ac:dyDescent="0.35">
      <c r="B14">
        <v>2175</v>
      </c>
      <c r="C14">
        <v>1</v>
      </c>
      <c r="D14" s="229">
        <v>9</v>
      </c>
      <c r="E14" s="229" t="s">
        <v>132</v>
      </c>
      <c r="F14" s="229">
        <v>41340</v>
      </c>
    </row>
    <row r="15" spans="2:6" ht="14.5" x14ac:dyDescent="0.35">
      <c r="B15">
        <v>2175</v>
      </c>
      <c r="C15">
        <v>1</v>
      </c>
      <c r="D15" s="229">
        <v>10</v>
      </c>
      <c r="E15" s="229" t="s">
        <v>133</v>
      </c>
      <c r="F15" s="229">
        <v>47696</v>
      </c>
    </row>
    <row r="16" spans="2:6" ht="14.5" x14ac:dyDescent="0.35">
      <c r="B16">
        <v>2175</v>
      </c>
      <c r="C16">
        <v>1</v>
      </c>
      <c r="D16" s="229">
        <v>11</v>
      </c>
      <c r="E16" s="229" t="s">
        <v>134</v>
      </c>
      <c r="F16" s="229">
        <v>1315</v>
      </c>
    </row>
    <row r="17" spans="2:6" ht="14.5" x14ac:dyDescent="0.35">
      <c r="B17">
        <v>2175</v>
      </c>
      <c r="C17">
        <v>1</v>
      </c>
      <c r="D17" s="229">
        <v>12</v>
      </c>
      <c r="E17" s="229" t="s">
        <v>135</v>
      </c>
      <c r="F17" s="229">
        <v>1233</v>
      </c>
    </row>
    <row r="18" spans="2:6" ht="14.5" x14ac:dyDescent="0.35">
      <c r="B18">
        <v>2175</v>
      </c>
      <c r="C18">
        <v>1</v>
      </c>
      <c r="D18" s="229">
        <v>13</v>
      </c>
      <c r="E18" s="229" t="s">
        <v>136</v>
      </c>
      <c r="F18" s="229">
        <v>25599</v>
      </c>
    </row>
    <row r="19" spans="2:6" ht="14.5" x14ac:dyDescent="0.35">
      <c r="B19">
        <v>2175</v>
      </c>
      <c r="C19">
        <v>1</v>
      </c>
      <c r="D19" s="229">
        <v>14</v>
      </c>
      <c r="E19" s="229" t="s">
        <v>137</v>
      </c>
      <c r="F19" s="229">
        <v>1604</v>
      </c>
    </row>
    <row r="20" spans="2:6" ht="14.5" x14ac:dyDescent="0.35">
      <c r="B20">
        <v>2175</v>
      </c>
      <c r="C20">
        <v>1</v>
      </c>
      <c r="D20" s="229">
        <v>15</v>
      </c>
      <c r="E20" s="229" t="s">
        <v>138</v>
      </c>
      <c r="F20" s="229">
        <v>325532</v>
      </c>
    </row>
    <row r="21" spans="2:6" ht="14.5" x14ac:dyDescent="0.35">
      <c r="B21">
        <v>2175</v>
      </c>
      <c r="C21">
        <v>1</v>
      </c>
      <c r="D21" s="229">
        <v>16</v>
      </c>
      <c r="E21" s="229" t="s">
        <v>139</v>
      </c>
      <c r="F21" s="229">
        <v>1746</v>
      </c>
    </row>
    <row r="22" spans="2:6" ht="14.5" x14ac:dyDescent="0.35">
      <c r="B22">
        <v>2175</v>
      </c>
      <c r="C22">
        <v>1</v>
      </c>
      <c r="D22" s="229">
        <v>17</v>
      </c>
      <c r="E22" s="229" t="s">
        <v>140</v>
      </c>
      <c r="F22" s="229">
        <v>569</v>
      </c>
    </row>
    <row r="23" spans="2:6" ht="14.5" x14ac:dyDescent="0.35">
      <c r="B23">
        <v>2175</v>
      </c>
      <c r="C23">
        <v>1</v>
      </c>
      <c r="D23" s="229">
        <v>18</v>
      </c>
      <c r="E23" s="229" t="s">
        <v>141</v>
      </c>
      <c r="F23" s="229">
        <v>1108</v>
      </c>
    </row>
    <row r="24" spans="2:6" ht="14.5" x14ac:dyDescent="0.35">
      <c r="B24">
        <v>2175</v>
      </c>
      <c r="C24">
        <v>1</v>
      </c>
      <c r="D24" s="229">
        <v>19</v>
      </c>
      <c r="E24" s="229" t="s">
        <v>142</v>
      </c>
      <c r="F24" s="229">
        <v>1582</v>
      </c>
    </row>
    <row r="25" spans="2:6" ht="14.5" x14ac:dyDescent="0.35">
      <c r="B25">
        <v>2175</v>
      </c>
      <c r="C25">
        <v>1</v>
      </c>
      <c r="D25" s="229">
        <v>20</v>
      </c>
      <c r="E25" s="229" t="s">
        <v>143</v>
      </c>
      <c r="F25" s="229">
        <v>1291</v>
      </c>
    </row>
    <row r="26" spans="2:6" ht="14.5" x14ac:dyDescent="0.35">
      <c r="B26">
        <v>2175</v>
      </c>
      <c r="C26">
        <v>1</v>
      </c>
      <c r="D26" s="229">
        <v>21</v>
      </c>
      <c r="E26" s="229" t="s">
        <v>144</v>
      </c>
      <c r="F26" s="229">
        <v>1710</v>
      </c>
    </row>
    <row r="27" spans="2:6" ht="14.5" x14ac:dyDescent="0.35">
      <c r="B27">
        <v>2175</v>
      </c>
      <c r="C27">
        <v>1</v>
      </c>
      <c r="D27" s="229">
        <v>22</v>
      </c>
      <c r="E27" s="229" t="s">
        <v>145</v>
      </c>
      <c r="F27" s="229">
        <v>7119</v>
      </c>
    </row>
    <row r="28" spans="2:6" ht="14.5" x14ac:dyDescent="0.35">
      <c r="B28">
        <v>2175</v>
      </c>
      <c r="C28">
        <v>1</v>
      </c>
      <c r="D28" s="229">
        <v>23</v>
      </c>
      <c r="E28" s="229" t="s">
        <v>146</v>
      </c>
      <c r="F28" s="229">
        <v>1445</v>
      </c>
    </row>
    <row r="29" spans="2:6" ht="14.5" x14ac:dyDescent="0.35">
      <c r="B29">
        <v>2175</v>
      </c>
      <c r="C29">
        <v>1</v>
      </c>
      <c r="D29" s="229">
        <v>24</v>
      </c>
      <c r="E29" s="229" t="s">
        <v>147</v>
      </c>
      <c r="F29" s="229">
        <v>3829</v>
      </c>
    </row>
    <row r="30" spans="2:6" ht="14.5" x14ac:dyDescent="0.35">
      <c r="B30">
        <v>2175</v>
      </c>
      <c r="C30">
        <v>1</v>
      </c>
      <c r="D30" s="229">
        <v>25</v>
      </c>
      <c r="E30" s="229" t="s">
        <v>148</v>
      </c>
      <c r="F30" s="229">
        <v>2688</v>
      </c>
    </row>
    <row r="31" spans="2:6" ht="14.5" x14ac:dyDescent="0.35">
      <c r="B31">
        <v>2175</v>
      </c>
      <c r="C31">
        <v>1</v>
      </c>
      <c r="D31" s="229">
        <v>26</v>
      </c>
      <c r="E31" s="229" t="s">
        <v>149</v>
      </c>
      <c r="F31" s="229">
        <v>91</v>
      </c>
    </row>
    <row r="32" spans="2:6" ht="14.5" x14ac:dyDescent="0.35">
      <c r="B32">
        <v>2175</v>
      </c>
      <c r="C32">
        <v>1</v>
      </c>
      <c r="D32" s="229">
        <v>27</v>
      </c>
      <c r="E32" s="229" t="s">
        <v>150</v>
      </c>
      <c r="F32" s="229">
        <v>121</v>
      </c>
    </row>
    <row r="33" spans="2:6" ht="14.5" x14ac:dyDescent="0.35">
      <c r="B33">
        <v>2175</v>
      </c>
      <c r="C33">
        <v>1</v>
      </c>
      <c r="D33" s="229">
        <v>28</v>
      </c>
      <c r="E33" s="229" t="s">
        <v>151</v>
      </c>
      <c r="F33" s="229">
        <v>1734</v>
      </c>
    </row>
    <row r="34" spans="2:6" ht="14.5" x14ac:dyDescent="0.35">
      <c r="B34">
        <v>2175</v>
      </c>
      <c r="C34">
        <v>1</v>
      </c>
      <c r="D34" s="229">
        <v>29</v>
      </c>
      <c r="E34" s="229" t="s">
        <v>152</v>
      </c>
      <c r="F34" s="229">
        <v>136</v>
      </c>
    </row>
    <row r="35" spans="2:6" ht="14.5" x14ac:dyDescent="0.35">
      <c r="B35">
        <v>2175</v>
      </c>
      <c r="C35">
        <v>1</v>
      </c>
      <c r="D35" s="229">
        <v>30</v>
      </c>
      <c r="E35" s="229" t="s">
        <v>153</v>
      </c>
      <c r="F35" s="229">
        <v>25169</v>
      </c>
    </row>
    <row r="36" spans="2:6" ht="14.5" x14ac:dyDescent="0.35">
      <c r="B36">
        <v>2175</v>
      </c>
      <c r="C36">
        <v>1</v>
      </c>
      <c r="D36" s="229">
        <v>31</v>
      </c>
      <c r="E36" s="229" t="s">
        <v>154</v>
      </c>
      <c r="F36" s="229">
        <v>2174</v>
      </c>
    </row>
    <row r="37" spans="2:6" ht="14.5" x14ac:dyDescent="0.35">
      <c r="B37">
        <v>2175</v>
      </c>
      <c r="C37">
        <v>1</v>
      </c>
      <c r="D37" s="229">
        <v>32</v>
      </c>
      <c r="E37" s="229" t="s">
        <v>155</v>
      </c>
      <c r="F37" s="229">
        <v>1538</v>
      </c>
    </row>
    <row r="38" spans="2:6" ht="14.5" x14ac:dyDescent="0.35">
      <c r="B38">
        <v>2175</v>
      </c>
      <c r="C38">
        <v>1</v>
      </c>
      <c r="D38" s="229">
        <v>33</v>
      </c>
      <c r="E38" s="229" t="s">
        <v>156</v>
      </c>
      <c r="F38" s="229">
        <v>1052</v>
      </c>
    </row>
    <row r="39" spans="2:6" ht="14.5" x14ac:dyDescent="0.35">
      <c r="B39">
        <v>2175</v>
      </c>
      <c r="C39">
        <v>1</v>
      </c>
      <c r="D39" s="229">
        <v>34</v>
      </c>
      <c r="E39" s="229" t="s">
        <v>157</v>
      </c>
      <c r="F39" s="229">
        <v>1279</v>
      </c>
    </row>
    <row r="40" spans="2:6" ht="14.5" x14ac:dyDescent="0.35">
      <c r="B40">
        <v>2175</v>
      </c>
      <c r="C40">
        <v>1</v>
      </c>
      <c r="D40" s="229">
        <v>35</v>
      </c>
      <c r="E40" s="229" t="s">
        <v>158</v>
      </c>
      <c r="F40" s="229">
        <v>748</v>
      </c>
    </row>
    <row r="41" spans="2:6" ht="14.5" x14ac:dyDescent="0.35">
      <c r="B41">
        <v>2175</v>
      </c>
      <c r="C41">
        <v>1</v>
      </c>
      <c r="D41" s="229">
        <v>36</v>
      </c>
      <c r="E41" s="229" t="s">
        <v>159</v>
      </c>
      <c r="F41" s="229">
        <v>3428</v>
      </c>
    </row>
    <row r="42" spans="2:6" ht="14.5" x14ac:dyDescent="0.35">
      <c r="B42">
        <v>2175</v>
      </c>
      <c r="C42">
        <v>1</v>
      </c>
      <c r="D42" s="229">
        <v>37</v>
      </c>
      <c r="E42" s="229" t="s">
        <v>160</v>
      </c>
      <c r="F42" s="229">
        <v>4021</v>
      </c>
    </row>
    <row r="43" spans="2:6" ht="14.5" x14ac:dyDescent="0.35">
      <c r="B43">
        <v>2175</v>
      </c>
      <c r="C43">
        <v>1</v>
      </c>
      <c r="D43" s="229">
        <v>38</v>
      </c>
      <c r="E43" s="229" t="s">
        <v>161</v>
      </c>
      <c r="F43" s="229">
        <v>1535</v>
      </c>
    </row>
    <row r="44" spans="2:6" ht="14.5" x14ac:dyDescent="0.35">
      <c r="B44">
        <v>2175</v>
      </c>
      <c r="C44">
        <v>1</v>
      </c>
      <c r="D44" s="229">
        <v>39</v>
      </c>
      <c r="E44" s="229" t="s">
        <v>162</v>
      </c>
      <c r="F44" s="229">
        <v>2422</v>
      </c>
    </row>
    <row r="45" spans="2:6" ht="14.5" x14ac:dyDescent="0.35">
      <c r="B45">
        <v>2175</v>
      </c>
      <c r="C45">
        <v>1</v>
      </c>
      <c r="D45" s="229">
        <v>40</v>
      </c>
      <c r="E45" s="229" t="s">
        <v>163</v>
      </c>
      <c r="F45" s="229">
        <v>5730</v>
      </c>
    </row>
    <row r="46" spans="2:6" ht="14.5" x14ac:dyDescent="0.35">
      <c r="B46">
        <v>2175</v>
      </c>
      <c r="C46">
        <v>1</v>
      </c>
      <c r="D46" s="229">
        <v>41</v>
      </c>
      <c r="E46" s="229" t="s">
        <v>164</v>
      </c>
      <c r="F46" s="229">
        <v>117</v>
      </c>
    </row>
    <row r="47" spans="2:6" ht="14.5" x14ac:dyDescent="0.35">
      <c r="B47">
        <v>2175</v>
      </c>
      <c r="C47">
        <v>1</v>
      </c>
      <c r="D47" s="229">
        <v>42</v>
      </c>
      <c r="E47" s="229" t="s">
        <v>165</v>
      </c>
      <c r="F47" s="229">
        <v>95</v>
      </c>
    </row>
    <row r="48" spans="2:6" ht="14.5" x14ac:dyDescent="0.35">
      <c r="B48">
        <v>2175</v>
      </c>
      <c r="C48">
        <v>1</v>
      </c>
      <c r="D48" s="229">
        <v>43</v>
      </c>
      <c r="E48" s="229" t="s">
        <v>166</v>
      </c>
      <c r="F48" s="229">
        <v>2005</v>
      </c>
    </row>
    <row r="49" spans="2:6" ht="14.5" x14ac:dyDescent="0.35">
      <c r="B49">
        <v>2175</v>
      </c>
      <c r="C49">
        <v>1</v>
      </c>
      <c r="D49" s="229">
        <v>44</v>
      </c>
      <c r="E49" s="229" t="s">
        <v>167</v>
      </c>
      <c r="F49" s="229">
        <v>116</v>
      </c>
    </row>
    <row r="50" spans="2:6" ht="14.5" x14ac:dyDescent="0.35">
      <c r="B50">
        <v>2175</v>
      </c>
      <c r="C50">
        <v>1</v>
      </c>
      <c r="D50" s="229">
        <v>45</v>
      </c>
      <c r="E50" s="229" t="s">
        <v>168</v>
      </c>
      <c r="F50" s="229">
        <v>26260</v>
      </c>
    </row>
    <row r="51" spans="2:6" ht="14.5" x14ac:dyDescent="0.35">
      <c r="B51">
        <v>2175</v>
      </c>
      <c r="C51">
        <v>1</v>
      </c>
      <c r="D51" s="229">
        <v>46</v>
      </c>
      <c r="E51" s="229" t="s">
        <v>169</v>
      </c>
      <c r="F51" s="229">
        <v>14</v>
      </c>
    </row>
    <row r="52" spans="2:6" ht="14.5" x14ac:dyDescent="0.35">
      <c r="B52">
        <v>2175</v>
      </c>
      <c r="C52">
        <v>1</v>
      </c>
      <c r="D52" s="229">
        <v>47</v>
      </c>
      <c r="E52" s="229" t="s">
        <v>170</v>
      </c>
      <c r="F52" s="229">
        <v>47</v>
      </c>
    </row>
    <row r="53" spans="2:6" ht="14.5" x14ac:dyDescent="0.35">
      <c r="B53">
        <v>2175</v>
      </c>
      <c r="C53">
        <v>1</v>
      </c>
      <c r="D53" s="229">
        <v>48</v>
      </c>
      <c r="E53" s="229" t="s">
        <v>171</v>
      </c>
      <c r="F53" s="229">
        <v>196</v>
      </c>
    </row>
    <row r="54" spans="2:6" ht="14.5" x14ac:dyDescent="0.35">
      <c r="B54">
        <v>2175</v>
      </c>
      <c r="C54">
        <v>1</v>
      </c>
      <c r="D54" s="229">
        <v>49</v>
      </c>
      <c r="E54" s="229" t="s">
        <v>172</v>
      </c>
      <c r="F54" s="229">
        <v>102</v>
      </c>
    </row>
    <row r="55" spans="2:6" ht="14.5" x14ac:dyDescent="0.35">
      <c r="B55">
        <v>2175</v>
      </c>
      <c r="C55">
        <v>1</v>
      </c>
      <c r="D55" s="229">
        <v>50</v>
      </c>
      <c r="E55" s="229" t="s">
        <v>173</v>
      </c>
      <c r="F55" s="229">
        <v>467</v>
      </c>
    </row>
    <row r="56" spans="2:6" ht="14.5" x14ac:dyDescent="0.35">
      <c r="B56">
        <v>2175</v>
      </c>
      <c r="C56">
        <v>1</v>
      </c>
      <c r="D56" s="229">
        <v>51</v>
      </c>
      <c r="E56" s="229" t="s">
        <v>174</v>
      </c>
      <c r="F56" s="229">
        <v>201</v>
      </c>
    </row>
    <row r="57" spans="2:6" ht="14.5" x14ac:dyDescent="0.35">
      <c r="B57">
        <v>2175</v>
      </c>
      <c r="C57">
        <v>1</v>
      </c>
      <c r="D57" s="229">
        <v>52</v>
      </c>
      <c r="E57" s="229" t="s">
        <v>175</v>
      </c>
      <c r="F57" s="229">
        <v>1350</v>
      </c>
    </row>
    <row r="58" spans="2:6" ht="14.5" x14ac:dyDescent="0.35">
      <c r="B58">
        <v>2175</v>
      </c>
      <c r="C58">
        <v>1</v>
      </c>
      <c r="D58" s="229">
        <v>53</v>
      </c>
      <c r="E58" s="229" t="s">
        <v>176</v>
      </c>
      <c r="F58" s="229">
        <v>442</v>
      </c>
    </row>
    <row r="59" spans="2:6" ht="14.5" x14ac:dyDescent="0.35">
      <c r="B59">
        <v>2175</v>
      </c>
      <c r="C59">
        <v>1</v>
      </c>
      <c r="D59" s="229">
        <v>54</v>
      </c>
      <c r="E59" s="229" t="s">
        <v>177</v>
      </c>
      <c r="F59" s="229">
        <v>738</v>
      </c>
    </row>
    <row r="60" spans="2:6" ht="14.5" x14ac:dyDescent="0.35">
      <c r="B60">
        <v>2175</v>
      </c>
      <c r="C60">
        <v>1</v>
      </c>
      <c r="D60" s="229">
        <v>55</v>
      </c>
      <c r="E60" s="229" t="s">
        <v>178</v>
      </c>
      <c r="F60" s="229">
        <v>307</v>
      </c>
    </row>
    <row r="61" spans="2:6" ht="14.5" x14ac:dyDescent="0.35">
      <c r="B61">
        <v>2175</v>
      </c>
      <c r="C61">
        <v>1</v>
      </c>
      <c r="D61" s="229">
        <v>56</v>
      </c>
      <c r="E61" s="229" t="s">
        <v>179</v>
      </c>
      <c r="F61" s="229">
        <v>14</v>
      </c>
    </row>
    <row r="62" spans="2:6" ht="14.5" x14ac:dyDescent="0.35">
      <c r="B62">
        <v>2175</v>
      </c>
      <c r="C62">
        <v>1</v>
      </c>
      <c r="D62" s="229">
        <v>57</v>
      </c>
      <c r="E62" s="229" t="s">
        <v>180</v>
      </c>
      <c r="F62" s="229">
        <v>33</v>
      </c>
    </row>
    <row r="63" spans="2:6" ht="14.5" x14ac:dyDescent="0.35">
      <c r="B63">
        <v>2175</v>
      </c>
      <c r="C63">
        <v>1</v>
      </c>
      <c r="D63" s="229">
        <v>58</v>
      </c>
      <c r="E63" s="229" t="s">
        <v>181</v>
      </c>
      <c r="F63" s="229">
        <v>50</v>
      </c>
    </row>
    <row r="64" spans="2:6" ht="14.5" x14ac:dyDescent="0.35">
      <c r="B64">
        <v>2175</v>
      </c>
      <c r="C64">
        <v>1</v>
      </c>
      <c r="D64" s="229">
        <v>59</v>
      </c>
      <c r="E64" s="229" t="s">
        <v>182</v>
      </c>
      <c r="F64" s="229">
        <v>13</v>
      </c>
    </row>
    <row r="65" spans="2:6" ht="14.5" x14ac:dyDescent="0.35">
      <c r="B65">
        <v>2175</v>
      </c>
      <c r="C65">
        <v>1</v>
      </c>
      <c r="D65" s="229">
        <v>60</v>
      </c>
      <c r="E65" s="229" t="s">
        <v>183</v>
      </c>
      <c r="F65" s="229">
        <v>3974</v>
      </c>
    </row>
    <row r="66" spans="2:6" ht="14.5" x14ac:dyDescent="0.35">
      <c r="B66">
        <v>2175</v>
      </c>
      <c r="C66">
        <v>1</v>
      </c>
      <c r="D66" s="229">
        <v>61</v>
      </c>
      <c r="E66" s="229" t="s">
        <v>184</v>
      </c>
      <c r="F66" s="229">
        <v>22305</v>
      </c>
    </row>
    <row r="67" spans="2:6" ht="14.5" x14ac:dyDescent="0.35">
      <c r="B67">
        <v>2175</v>
      </c>
      <c r="C67">
        <v>1</v>
      </c>
      <c r="D67" s="229">
        <v>62</v>
      </c>
      <c r="E67" s="229" t="s">
        <v>185</v>
      </c>
      <c r="F67" s="229">
        <v>6137</v>
      </c>
    </row>
    <row r="68" spans="2:6" ht="14.5" x14ac:dyDescent="0.35">
      <c r="B68">
        <v>2175</v>
      </c>
      <c r="C68">
        <v>1</v>
      </c>
      <c r="D68" s="229">
        <v>63</v>
      </c>
      <c r="E68" s="229" t="s">
        <v>186</v>
      </c>
      <c r="F68" s="229">
        <v>8508</v>
      </c>
    </row>
    <row r="69" spans="2:6" ht="14.5" x14ac:dyDescent="0.35">
      <c r="B69">
        <v>2175</v>
      </c>
      <c r="C69">
        <v>1</v>
      </c>
      <c r="D69" s="229">
        <v>64</v>
      </c>
      <c r="E69" s="229" t="s">
        <v>187</v>
      </c>
      <c r="F69" s="229">
        <v>19995</v>
      </c>
    </row>
    <row r="70" spans="2:6" ht="14.5" x14ac:dyDescent="0.35">
      <c r="B70">
        <v>2175</v>
      </c>
      <c r="C70">
        <v>1</v>
      </c>
      <c r="D70" s="229">
        <v>65</v>
      </c>
      <c r="E70" s="229" t="s">
        <v>188</v>
      </c>
      <c r="F70" s="229">
        <v>16539</v>
      </c>
    </row>
    <row r="71" spans="2:6" ht="14.5" x14ac:dyDescent="0.35">
      <c r="B71">
        <v>2175</v>
      </c>
      <c r="C71">
        <v>1</v>
      </c>
      <c r="D71" s="229">
        <v>66</v>
      </c>
      <c r="E71" s="229" t="s">
        <v>189</v>
      </c>
      <c r="F71" s="229">
        <v>27682</v>
      </c>
    </row>
    <row r="72" spans="2:6" ht="14.5" x14ac:dyDescent="0.35">
      <c r="B72">
        <v>2175</v>
      </c>
      <c r="C72">
        <v>1</v>
      </c>
      <c r="D72" s="229">
        <v>67</v>
      </c>
      <c r="E72" s="229" t="s">
        <v>190</v>
      </c>
      <c r="F72" s="229">
        <v>59085</v>
      </c>
    </row>
    <row r="73" spans="2:6" ht="14.5" x14ac:dyDescent="0.35">
      <c r="B73">
        <v>2175</v>
      </c>
      <c r="C73">
        <v>1</v>
      </c>
      <c r="D73" s="229">
        <v>68</v>
      </c>
      <c r="E73" s="229" t="s">
        <v>191</v>
      </c>
      <c r="F73" s="229">
        <v>16968</v>
      </c>
    </row>
    <row r="74" spans="2:6" ht="14.5" x14ac:dyDescent="0.35">
      <c r="B74">
        <v>2175</v>
      </c>
      <c r="C74">
        <v>1</v>
      </c>
      <c r="D74" s="229">
        <v>69</v>
      </c>
      <c r="E74" s="229" t="s">
        <v>192</v>
      </c>
      <c r="F74" s="229">
        <v>35827</v>
      </c>
    </row>
    <row r="75" spans="2:6" ht="14.5" x14ac:dyDescent="0.35">
      <c r="B75">
        <v>2175</v>
      </c>
      <c r="C75">
        <v>1</v>
      </c>
      <c r="D75" s="229">
        <v>70</v>
      </c>
      <c r="E75" s="229" t="s">
        <v>193</v>
      </c>
      <c r="F75" s="229">
        <v>39585</v>
      </c>
    </row>
    <row r="76" spans="2:6" ht="14.5" x14ac:dyDescent="0.35">
      <c r="B76">
        <v>2175</v>
      </c>
      <c r="C76">
        <v>1</v>
      </c>
      <c r="D76" s="229">
        <v>71</v>
      </c>
      <c r="E76" s="229" t="s">
        <v>194</v>
      </c>
      <c r="F76" s="229">
        <v>1121</v>
      </c>
    </row>
    <row r="77" spans="2:6" ht="14.5" x14ac:dyDescent="0.35">
      <c r="B77">
        <v>2175</v>
      </c>
      <c r="C77">
        <v>1</v>
      </c>
      <c r="D77" s="229">
        <v>72</v>
      </c>
      <c r="E77" s="229" t="s">
        <v>195</v>
      </c>
      <c r="F77" s="229">
        <v>1050</v>
      </c>
    </row>
    <row r="78" spans="2:6" ht="14.5" x14ac:dyDescent="0.35">
      <c r="B78">
        <v>2175</v>
      </c>
      <c r="C78">
        <v>1</v>
      </c>
      <c r="D78" s="229">
        <v>73</v>
      </c>
      <c r="E78" s="229" t="s">
        <v>196</v>
      </c>
      <c r="F78" s="229">
        <v>21910</v>
      </c>
    </row>
    <row r="79" spans="2:6" ht="14.5" x14ac:dyDescent="0.35">
      <c r="B79">
        <v>2175</v>
      </c>
      <c r="C79">
        <v>1</v>
      </c>
      <c r="D79" s="229">
        <v>74</v>
      </c>
      <c r="E79" s="229" t="s">
        <v>197</v>
      </c>
      <c r="F79" s="229">
        <v>1365</v>
      </c>
    </row>
    <row r="80" spans="2:6" ht="14.5" x14ac:dyDescent="0.35">
      <c r="B80">
        <v>2175</v>
      </c>
      <c r="C80">
        <v>1</v>
      </c>
      <c r="D80" s="229">
        <v>75</v>
      </c>
      <c r="E80" s="229" t="s">
        <v>198</v>
      </c>
      <c r="F80" s="229">
        <v>278077</v>
      </c>
    </row>
    <row r="81" spans="2:6" ht="14.5" x14ac:dyDescent="0.35">
      <c r="B81">
        <v>2175</v>
      </c>
      <c r="C81">
        <v>1</v>
      </c>
      <c r="D81" s="229">
        <v>76</v>
      </c>
      <c r="E81" s="229" t="s">
        <v>199</v>
      </c>
      <c r="F81" s="229">
        <v>22305</v>
      </c>
    </row>
    <row r="82" spans="2:6" ht="14.5" x14ac:dyDescent="0.35">
      <c r="B82">
        <v>2175</v>
      </c>
      <c r="C82">
        <v>1</v>
      </c>
      <c r="D82" s="229">
        <v>77</v>
      </c>
      <c r="E82" s="229" t="s">
        <v>200</v>
      </c>
      <c r="F82" s="229">
        <v>6137</v>
      </c>
    </row>
    <row r="83" spans="2:6" ht="14.5" x14ac:dyDescent="0.35">
      <c r="B83">
        <v>2175</v>
      </c>
      <c r="C83">
        <v>1</v>
      </c>
      <c r="D83" s="229">
        <v>78</v>
      </c>
      <c r="E83" s="229" t="s">
        <v>201</v>
      </c>
      <c r="F83" s="229">
        <v>8508</v>
      </c>
    </row>
    <row r="84" spans="2:6" ht="14.5" x14ac:dyDescent="0.35">
      <c r="B84">
        <v>2175</v>
      </c>
      <c r="C84">
        <v>1</v>
      </c>
      <c r="D84" s="229">
        <v>79</v>
      </c>
      <c r="E84" s="229" t="s">
        <v>202</v>
      </c>
      <c r="F84" s="229">
        <v>19995</v>
      </c>
    </row>
    <row r="85" spans="2:6" ht="14.5" x14ac:dyDescent="0.35">
      <c r="B85">
        <v>2175</v>
      </c>
      <c r="C85">
        <v>1</v>
      </c>
      <c r="D85" s="229">
        <v>80</v>
      </c>
      <c r="E85" s="229" t="s">
        <v>203</v>
      </c>
      <c r="F85" s="229">
        <v>16539</v>
      </c>
    </row>
    <row r="86" spans="2:6" ht="14.5" x14ac:dyDescent="0.35">
      <c r="B86">
        <v>2175</v>
      </c>
      <c r="C86">
        <v>1</v>
      </c>
      <c r="D86" s="229">
        <v>81</v>
      </c>
      <c r="E86" s="229" t="s">
        <v>204</v>
      </c>
      <c r="F86" s="229">
        <v>27682</v>
      </c>
    </row>
    <row r="87" spans="2:6" ht="14.5" x14ac:dyDescent="0.35">
      <c r="B87">
        <v>2175</v>
      </c>
      <c r="C87">
        <v>1</v>
      </c>
      <c r="D87" s="229">
        <v>82</v>
      </c>
      <c r="E87" s="229" t="s">
        <v>205</v>
      </c>
      <c r="F87" s="229">
        <v>59085</v>
      </c>
    </row>
    <row r="88" spans="2:6" ht="14.5" x14ac:dyDescent="0.35">
      <c r="B88">
        <v>2175</v>
      </c>
      <c r="C88">
        <v>1</v>
      </c>
      <c r="D88" s="229">
        <v>83</v>
      </c>
      <c r="E88" s="229" t="s">
        <v>206</v>
      </c>
      <c r="F88" s="229">
        <v>16968</v>
      </c>
    </row>
    <row r="89" spans="2:6" ht="14.5" x14ac:dyDescent="0.35">
      <c r="B89">
        <v>2175</v>
      </c>
      <c r="C89">
        <v>1</v>
      </c>
      <c r="D89" s="229">
        <v>84</v>
      </c>
      <c r="E89" s="229" t="s">
        <v>207</v>
      </c>
      <c r="F89" s="229">
        <v>35827</v>
      </c>
    </row>
    <row r="90" spans="2:6" ht="14.5" x14ac:dyDescent="0.35">
      <c r="B90">
        <v>2175</v>
      </c>
      <c r="C90">
        <v>1</v>
      </c>
      <c r="D90" s="229">
        <v>85</v>
      </c>
      <c r="E90" s="229" t="s">
        <v>208</v>
      </c>
      <c r="F90" s="229">
        <v>39585</v>
      </c>
    </row>
    <row r="91" spans="2:6" ht="14.5" x14ac:dyDescent="0.35">
      <c r="B91">
        <v>2175</v>
      </c>
      <c r="C91">
        <v>1</v>
      </c>
      <c r="D91" s="229">
        <v>86</v>
      </c>
      <c r="E91" s="229" t="s">
        <v>209</v>
      </c>
      <c r="F91" s="229">
        <v>1121</v>
      </c>
    </row>
    <row r="92" spans="2:6" ht="14.5" x14ac:dyDescent="0.35">
      <c r="B92">
        <v>2175</v>
      </c>
      <c r="C92">
        <v>1</v>
      </c>
      <c r="D92" s="229">
        <v>87</v>
      </c>
      <c r="E92" s="229" t="s">
        <v>210</v>
      </c>
      <c r="F92" s="229">
        <v>1050</v>
      </c>
    </row>
    <row r="93" spans="2:6" ht="14.5" x14ac:dyDescent="0.35">
      <c r="B93">
        <v>2175</v>
      </c>
      <c r="C93">
        <v>1</v>
      </c>
      <c r="D93" s="229">
        <v>88</v>
      </c>
      <c r="E93" s="229" t="s">
        <v>211</v>
      </c>
      <c r="F93" s="229">
        <v>21910</v>
      </c>
    </row>
    <row r="94" spans="2:6" ht="14.5" x14ac:dyDescent="0.35">
      <c r="B94">
        <v>2175</v>
      </c>
      <c r="C94">
        <v>1</v>
      </c>
      <c r="D94" s="229">
        <v>89</v>
      </c>
      <c r="E94" s="229" t="s">
        <v>212</v>
      </c>
      <c r="F94" s="229">
        <v>1365</v>
      </c>
    </row>
    <row r="95" spans="2:6" ht="14.5" x14ac:dyDescent="0.35">
      <c r="B95">
        <v>2175</v>
      </c>
      <c r="C95">
        <v>1</v>
      </c>
      <c r="D95" s="229">
        <v>90</v>
      </c>
      <c r="E95" s="229" t="s">
        <v>213</v>
      </c>
      <c r="F95" s="229">
        <v>278077</v>
      </c>
    </row>
    <row r="96" spans="2:6" ht="14.5" x14ac:dyDescent="0.35">
      <c r="B96">
        <v>2175</v>
      </c>
      <c r="C96">
        <v>1</v>
      </c>
      <c r="D96" s="229">
        <v>91</v>
      </c>
      <c r="E96" s="229" t="s">
        <v>214</v>
      </c>
      <c r="F96" s="229">
        <v>2399</v>
      </c>
    </row>
    <row r="97" spans="2:6" ht="14.5" x14ac:dyDescent="0.35">
      <c r="B97">
        <v>2175</v>
      </c>
      <c r="C97">
        <v>1</v>
      </c>
      <c r="D97" s="229">
        <v>92</v>
      </c>
      <c r="E97" s="229" t="s">
        <v>215</v>
      </c>
      <c r="F97" s="229">
        <v>329</v>
      </c>
    </row>
    <row r="98" spans="2:6" ht="14.5" x14ac:dyDescent="0.35">
      <c r="B98">
        <v>2175</v>
      </c>
      <c r="C98">
        <v>1</v>
      </c>
      <c r="D98" s="229">
        <v>93</v>
      </c>
      <c r="E98" s="229" t="s">
        <v>216</v>
      </c>
      <c r="F98" s="229">
        <v>517</v>
      </c>
    </row>
    <row r="99" spans="2:6" ht="14.5" x14ac:dyDescent="0.35">
      <c r="B99">
        <v>2175</v>
      </c>
      <c r="C99">
        <v>1</v>
      </c>
      <c r="D99" s="229">
        <v>94</v>
      </c>
      <c r="E99" s="229" t="s">
        <v>217</v>
      </c>
      <c r="F99" s="229">
        <v>1619</v>
      </c>
    </row>
    <row r="100" spans="2:6" ht="14.5" x14ac:dyDescent="0.35">
      <c r="B100">
        <v>2175</v>
      </c>
      <c r="C100">
        <v>1</v>
      </c>
      <c r="D100" s="229">
        <v>95</v>
      </c>
      <c r="E100" s="229" t="s">
        <v>218</v>
      </c>
      <c r="F100" s="229">
        <v>825</v>
      </c>
    </row>
    <row r="101" spans="2:6" ht="14.5" x14ac:dyDescent="0.35">
      <c r="B101">
        <v>2175</v>
      </c>
      <c r="C101">
        <v>1</v>
      </c>
      <c r="D101" s="229">
        <v>96</v>
      </c>
      <c r="E101" s="229" t="s">
        <v>219</v>
      </c>
      <c r="F101" s="229">
        <v>2206</v>
      </c>
    </row>
    <row r="102" spans="2:6" ht="14.5" x14ac:dyDescent="0.35">
      <c r="B102">
        <v>2175</v>
      </c>
      <c r="C102">
        <v>1</v>
      </c>
      <c r="D102" s="229">
        <v>97</v>
      </c>
      <c r="E102" s="229" t="s">
        <v>220</v>
      </c>
      <c r="F102" s="229">
        <v>2632</v>
      </c>
    </row>
    <row r="103" spans="2:6" ht="14.5" x14ac:dyDescent="0.35">
      <c r="B103">
        <v>2175</v>
      </c>
      <c r="C103">
        <v>1</v>
      </c>
      <c r="D103" s="229">
        <v>98</v>
      </c>
      <c r="E103" s="229" t="s">
        <v>221</v>
      </c>
      <c r="F103" s="229">
        <v>2481</v>
      </c>
    </row>
    <row r="104" spans="2:6" ht="14.5" x14ac:dyDescent="0.35">
      <c r="B104">
        <v>2175</v>
      </c>
      <c r="C104">
        <v>1</v>
      </c>
      <c r="D104" s="229">
        <v>99</v>
      </c>
      <c r="E104" s="229" t="s">
        <v>222</v>
      </c>
      <c r="F104" s="229">
        <v>3717</v>
      </c>
    </row>
    <row r="105" spans="2:6" ht="14.5" x14ac:dyDescent="0.35">
      <c r="B105">
        <v>2175</v>
      </c>
      <c r="C105">
        <v>1</v>
      </c>
      <c r="D105" s="229">
        <v>100</v>
      </c>
      <c r="E105" s="229" t="s">
        <v>223</v>
      </c>
      <c r="F105" s="229">
        <v>2213</v>
      </c>
    </row>
    <row r="106" spans="2:6" ht="14.5" x14ac:dyDescent="0.35">
      <c r="B106">
        <v>2175</v>
      </c>
      <c r="C106">
        <v>1</v>
      </c>
      <c r="D106" s="229">
        <v>101</v>
      </c>
      <c r="E106" s="229" t="s">
        <v>224</v>
      </c>
      <c r="F106" s="229">
        <v>51</v>
      </c>
    </row>
    <row r="107" spans="2:6" ht="14.5" x14ac:dyDescent="0.35">
      <c r="B107">
        <v>2175</v>
      </c>
      <c r="C107">
        <v>1</v>
      </c>
      <c r="D107" s="229">
        <v>102</v>
      </c>
      <c r="E107" s="229" t="s">
        <v>225</v>
      </c>
      <c r="F107" s="229">
        <v>61</v>
      </c>
    </row>
    <row r="108" spans="2:6" ht="14.5" x14ac:dyDescent="0.35">
      <c r="B108">
        <v>2175</v>
      </c>
      <c r="C108">
        <v>1</v>
      </c>
      <c r="D108" s="229">
        <v>103</v>
      </c>
      <c r="E108" s="229" t="s">
        <v>226</v>
      </c>
      <c r="F108" s="229">
        <v>1982</v>
      </c>
    </row>
    <row r="109" spans="2:6" ht="14.5" x14ac:dyDescent="0.35">
      <c r="B109">
        <v>2175</v>
      </c>
      <c r="C109">
        <v>1</v>
      </c>
      <c r="D109" s="229">
        <v>104</v>
      </c>
      <c r="E109" s="229" t="s">
        <v>227</v>
      </c>
      <c r="F109" s="229">
        <v>158</v>
      </c>
    </row>
    <row r="110" spans="2:6" ht="14.5" x14ac:dyDescent="0.35">
      <c r="B110">
        <v>2175</v>
      </c>
      <c r="C110">
        <v>1</v>
      </c>
      <c r="D110" s="229">
        <v>105</v>
      </c>
      <c r="E110" s="229" t="s">
        <v>228</v>
      </c>
      <c r="F110" s="229">
        <v>21190</v>
      </c>
    </row>
    <row r="111" spans="2:6" ht="14.5" x14ac:dyDescent="0.35">
      <c r="B111">
        <v>2175</v>
      </c>
      <c r="C111">
        <v>1</v>
      </c>
      <c r="D111" s="229">
        <v>106</v>
      </c>
      <c r="E111" s="229" t="s">
        <v>229</v>
      </c>
      <c r="F111" s="229">
        <v>10663</v>
      </c>
    </row>
    <row r="112" spans="2:6" ht="14.5" x14ac:dyDescent="0.35">
      <c r="B112">
        <v>2175</v>
      </c>
      <c r="C112">
        <v>1</v>
      </c>
      <c r="D112" s="229">
        <v>107</v>
      </c>
      <c r="E112" s="229" t="s">
        <v>230</v>
      </c>
      <c r="F112" s="229">
        <v>3573</v>
      </c>
    </row>
    <row r="113" spans="2:6" ht="14.5" x14ac:dyDescent="0.35">
      <c r="B113">
        <v>2175</v>
      </c>
      <c r="C113">
        <v>1</v>
      </c>
      <c r="D113" s="229">
        <v>108</v>
      </c>
      <c r="E113" s="229" t="s">
        <v>231</v>
      </c>
      <c r="F113" s="229">
        <v>4941</v>
      </c>
    </row>
    <row r="114" spans="2:6" ht="14.5" x14ac:dyDescent="0.35">
      <c r="B114">
        <v>2175</v>
      </c>
      <c r="C114">
        <v>1</v>
      </c>
      <c r="D114" s="229">
        <v>109</v>
      </c>
      <c r="E114" s="229" t="s">
        <v>232</v>
      </c>
      <c r="F114" s="229">
        <v>9366</v>
      </c>
    </row>
    <row r="115" spans="2:6" ht="14.5" x14ac:dyDescent="0.35">
      <c r="B115">
        <v>2175</v>
      </c>
      <c r="C115">
        <v>1</v>
      </c>
      <c r="D115" s="229">
        <v>110</v>
      </c>
      <c r="E115" s="229" t="s">
        <v>233</v>
      </c>
      <c r="F115" s="229">
        <v>9293</v>
      </c>
    </row>
    <row r="116" spans="2:6" ht="14.5" x14ac:dyDescent="0.35">
      <c r="B116">
        <v>2175</v>
      </c>
      <c r="C116">
        <v>1</v>
      </c>
      <c r="D116" s="229">
        <v>111</v>
      </c>
      <c r="E116" s="229" t="s">
        <v>234</v>
      </c>
      <c r="F116" s="229">
        <v>14606</v>
      </c>
    </row>
    <row r="117" spans="2:6" ht="14.5" x14ac:dyDescent="0.35">
      <c r="B117">
        <v>2175</v>
      </c>
      <c r="C117">
        <v>1</v>
      </c>
      <c r="D117" s="229">
        <v>112</v>
      </c>
      <c r="E117" s="229" t="s">
        <v>235</v>
      </c>
      <c r="F117" s="229">
        <v>30916</v>
      </c>
    </row>
    <row r="118" spans="2:6" ht="14.5" x14ac:dyDescent="0.35">
      <c r="B118">
        <v>2175</v>
      </c>
      <c r="C118">
        <v>1</v>
      </c>
      <c r="D118" s="229">
        <v>113</v>
      </c>
      <c r="E118" s="229" t="s">
        <v>236</v>
      </c>
      <c r="F118" s="229">
        <v>7906</v>
      </c>
    </row>
    <row r="119" spans="2:6" ht="14.5" x14ac:dyDescent="0.35">
      <c r="B119">
        <v>2175</v>
      </c>
      <c r="C119">
        <v>1</v>
      </c>
      <c r="D119" s="229">
        <v>114</v>
      </c>
      <c r="E119" s="229" t="s">
        <v>237</v>
      </c>
      <c r="F119" s="229">
        <v>16887</v>
      </c>
    </row>
    <row r="120" spans="2:6" ht="14.5" x14ac:dyDescent="0.35">
      <c r="B120">
        <v>2175</v>
      </c>
      <c r="C120">
        <v>1</v>
      </c>
      <c r="D120" s="229">
        <v>115</v>
      </c>
      <c r="E120" s="229" t="s">
        <v>238</v>
      </c>
      <c r="F120" s="229">
        <v>21074</v>
      </c>
    </row>
    <row r="121" spans="2:6" ht="14.5" x14ac:dyDescent="0.35">
      <c r="B121">
        <v>2175</v>
      </c>
      <c r="C121">
        <v>1</v>
      </c>
      <c r="D121" s="229">
        <v>116</v>
      </c>
      <c r="E121" s="229" t="s">
        <v>239</v>
      </c>
      <c r="F121" s="229">
        <v>549</v>
      </c>
    </row>
    <row r="122" spans="2:6" ht="14.5" x14ac:dyDescent="0.35">
      <c r="B122">
        <v>2175</v>
      </c>
      <c r="C122">
        <v>1</v>
      </c>
      <c r="D122" s="229">
        <v>117</v>
      </c>
      <c r="E122" s="229" t="s">
        <v>240</v>
      </c>
      <c r="F122" s="229">
        <v>521</v>
      </c>
    </row>
    <row r="123" spans="2:6" ht="14.5" x14ac:dyDescent="0.35">
      <c r="B123">
        <v>2175</v>
      </c>
      <c r="C123">
        <v>1</v>
      </c>
      <c r="D123" s="229">
        <v>118</v>
      </c>
      <c r="E123" s="229" t="s">
        <v>241</v>
      </c>
      <c r="F123" s="229">
        <v>9954</v>
      </c>
    </row>
    <row r="124" spans="2:6" ht="14.5" x14ac:dyDescent="0.35">
      <c r="B124">
        <v>2175</v>
      </c>
      <c r="C124">
        <v>1</v>
      </c>
      <c r="D124" s="229">
        <v>119</v>
      </c>
      <c r="E124" s="229" t="s">
        <v>242</v>
      </c>
      <c r="F124" s="229">
        <v>642</v>
      </c>
    </row>
    <row r="125" spans="2:6" ht="14.5" x14ac:dyDescent="0.35">
      <c r="B125">
        <v>2175</v>
      </c>
      <c r="C125">
        <v>1</v>
      </c>
      <c r="D125" s="229">
        <v>120</v>
      </c>
      <c r="E125" s="229" t="s">
        <v>243</v>
      </c>
      <c r="F125" s="229">
        <v>140891</v>
      </c>
    </row>
    <row r="126" spans="2:6" ht="14.5" x14ac:dyDescent="0.35">
      <c r="B126">
        <v>2175</v>
      </c>
      <c r="C126">
        <v>1</v>
      </c>
      <c r="D126" s="229">
        <v>121</v>
      </c>
      <c r="E126" s="229" t="s">
        <v>244</v>
      </c>
      <c r="F126" s="229">
        <v>53.57</v>
      </c>
    </row>
    <row r="127" spans="2:6" ht="14.5" x14ac:dyDescent="0.35">
      <c r="B127">
        <v>2175</v>
      </c>
      <c r="C127">
        <v>1</v>
      </c>
      <c r="D127" s="229">
        <v>122</v>
      </c>
      <c r="E127" s="229" t="s">
        <v>245</v>
      </c>
      <c r="F127" s="229">
        <v>61.52</v>
      </c>
    </row>
    <row r="128" spans="2:6" ht="14.5" x14ac:dyDescent="0.35">
      <c r="B128">
        <v>2175</v>
      </c>
      <c r="C128">
        <v>1</v>
      </c>
      <c r="D128" s="229">
        <v>123</v>
      </c>
      <c r="E128" s="229" t="s">
        <v>246</v>
      </c>
      <c r="F128" s="229">
        <v>61.83</v>
      </c>
    </row>
    <row r="129" spans="2:6" ht="14.5" x14ac:dyDescent="0.35">
      <c r="B129">
        <v>2175</v>
      </c>
      <c r="C129">
        <v>1</v>
      </c>
      <c r="D129" s="229">
        <v>124</v>
      </c>
      <c r="E129" s="229" t="s">
        <v>247</v>
      </c>
      <c r="F129" s="229">
        <v>50.97</v>
      </c>
    </row>
    <row r="130" spans="2:6" ht="14.5" x14ac:dyDescent="0.35">
      <c r="B130">
        <v>2175</v>
      </c>
      <c r="C130">
        <v>1</v>
      </c>
      <c r="D130" s="229">
        <v>125</v>
      </c>
      <c r="E130" s="229" t="s">
        <v>248</v>
      </c>
      <c r="F130" s="229">
        <v>59.14</v>
      </c>
    </row>
    <row r="131" spans="2:6" ht="14.5" x14ac:dyDescent="0.35">
      <c r="B131">
        <v>2175</v>
      </c>
      <c r="C131">
        <v>1</v>
      </c>
      <c r="D131" s="229">
        <v>126</v>
      </c>
      <c r="E131" s="229" t="s">
        <v>249</v>
      </c>
      <c r="F131" s="229">
        <v>57.33</v>
      </c>
    </row>
    <row r="132" spans="2:6" ht="14.5" x14ac:dyDescent="0.35">
      <c r="B132">
        <v>2175</v>
      </c>
      <c r="C132">
        <v>1</v>
      </c>
      <c r="D132" s="229">
        <v>127</v>
      </c>
      <c r="E132" s="229" t="s">
        <v>250</v>
      </c>
      <c r="F132" s="229">
        <v>54.76</v>
      </c>
    </row>
    <row r="133" spans="2:6" ht="14.5" x14ac:dyDescent="0.35">
      <c r="B133">
        <v>2175</v>
      </c>
      <c r="C133">
        <v>1</v>
      </c>
      <c r="D133" s="229">
        <v>128</v>
      </c>
      <c r="E133" s="229" t="s">
        <v>251</v>
      </c>
      <c r="F133" s="229">
        <v>54.57</v>
      </c>
    </row>
    <row r="134" spans="2:6" ht="14.5" x14ac:dyDescent="0.35">
      <c r="B134">
        <v>2175</v>
      </c>
      <c r="C134">
        <v>1</v>
      </c>
      <c r="D134" s="229">
        <v>129</v>
      </c>
      <c r="E134" s="229" t="s">
        <v>252</v>
      </c>
      <c r="F134" s="229">
        <v>52.59</v>
      </c>
    </row>
    <row r="135" spans="2:6" ht="14.5" x14ac:dyDescent="0.35">
      <c r="B135">
        <v>2175</v>
      </c>
      <c r="C135">
        <v>1</v>
      </c>
      <c r="D135" s="229">
        <v>130</v>
      </c>
      <c r="E135" s="229" t="s">
        <v>253</v>
      </c>
      <c r="F135" s="229">
        <v>56.39</v>
      </c>
    </row>
    <row r="136" spans="2:6" ht="14.5" x14ac:dyDescent="0.35">
      <c r="B136">
        <v>2175</v>
      </c>
      <c r="C136">
        <v>1</v>
      </c>
      <c r="D136" s="229">
        <v>131</v>
      </c>
      <c r="E136" s="229" t="s">
        <v>254</v>
      </c>
      <c r="F136" s="229">
        <v>51.31</v>
      </c>
    </row>
    <row r="137" spans="2:6" ht="14.5" x14ac:dyDescent="0.35">
      <c r="B137">
        <v>2175</v>
      </c>
      <c r="C137">
        <v>1</v>
      </c>
      <c r="D137" s="229">
        <v>132</v>
      </c>
      <c r="E137" s="229" t="s">
        <v>255</v>
      </c>
      <c r="F137" s="229">
        <v>52.68</v>
      </c>
    </row>
    <row r="138" spans="2:6" ht="14.5" x14ac:dyDescent="0.35">
      <c r="B138">
        <v>2175</v>
      </c>
      <c r="C138">
        <v>1</v>
      </c>
      <c r="D138" s="229">
        <v>133</v>
      </c>
      <c r="E138" s="229" t="s">
        <v>256</v>
      </c>
      <c r="F138" s="229">
        <v>49.95</v>
      </c>
    </row>
    <row r="139" spans="2:6" ht="14.5" x14ac:dyDescent="0.35">
      <c r="B139">
        <v>2175</v>
      </c>
      <c r="C139">
        <v>1</v>
      </c>
      <c r="D139" s="229">
        <v>134</v>
      </c>
      <c r="E139" s="229" t="s">
        <v>257</v>
      </c>
      <c r="F139" s="229">
        <v>53.19</v>
      </c>
    </row>
    <row r="140" spans="2:6" ht="14.5" x14ac:dyDescent="0.35">
      <c r="B140">
        <v>2175</v>
      </c>
      <c r="C140">
        <v>1</v>
      </c>
      <c r="D140" s="229">
        <v>135</v>
      </c>
      <c r="E140" s="229" t="s">
        <v>258</v>
      </c>
      <c r="F140" s="229">
        <v>54.85</v>
      </c>
    </row>
    <row r="141" spans="2:6" ht="14.5" x14ac:dyDescent="0.35">
      <c r="B141">
        <v>2175</v>
      </c>
      <c r="C141">
        <v>1</v>
      </c>
      <c r="D141" s="229">
        <v>136</v>
      </c>
      <c r="E141" s="229" t="s">
        <v>259</v>
      </c>
      <c r="F141" s="229">
        <v>22305</v>
      </c>
    </row>
    <row r="142" spans="2:6" ht="14.5" x14ac:dyDescent="0.35">
      <c r="B142">
        <v>2175</v>
      </c>
      <c r="C142">
        <v>1</v>
      </c>
      <c r="D142" s="229">
        <v>137</v>
      </c>
      <c r="E142" s="229" t="s">
        <v>260</v>
      </c>
      <c r="F142" s="229">
        <v>6137</v>
      </c>
    </row>
    <row r="143" spans="2:6" ht="14.5" x14ac:dyDescent="0.35">
      <c r="B143">
        <v>2175</v>
      </c>
      <c r="C143">
        <v>1</v>
      </c>
      <c r="D143" s="229">
        <v>138</v>
      </c>
      <c r="E143" s="229" t="s">
        <v>261</v>
      </c>
      <c r="F143" s="229">
        <v>8508</v>
      </c>
    </row>
    <row r="144" spans="2:6" ht="14.5" x14ac:dyDescent="0.35">
      <c r="B144">
        <v>2175</v>
      </c>
      <c r="C144">
        <v>1</v>
      </c>
      <c r="D144" s="229">
        <v>139</v>
      </c>
      <c r="E144" s="229" t="s">
        <v>262</v>
      </c>
      <c r="F144" s="229">
        <v>19995</v>
      </c>
    </row>
    <row r="145" spans="2:6" ht="14.5" x14ac:dyDescent="0.35">
      <c r="B145">
        <v>2175</v>
      </c>
      <c r="C145">
        <v>1</v>
      </c>
      <c r="D145" s="229">
        <v>140</v>
      </c>
      <c r="E145" s="229" t="s">
        <v>263</v>
      </c>
      <c r="F145" s="229">
        <v>16539</v>
      </c>
    </row>
    <row r="146" spans="2:6" ht="14.5" x14ac:dyDescent="0.35">
      <c r="B146">
        <v>2175</v>
      </c>
      <c r="C146">
        <v>1</v>
      </c>
      <c r="D146" s="229">
        <v>141</v>
      </c>
      <c r="E146" s="229" t="s">
        <v>264</v>
      </c>
      <c r="F146" s="229">
        <v>27682</v>
      </c>
    </row>
    <row r="147" spans="2:6" ht="14.5" x14ac:dyDescent="0.35">
      <c r="B147">
        <v>2175</v>
      </c>
      <c r="C147">
        <v>1</v>
      </c>
      <c r="D147" s="229">
        <v>142</v>
      </c>
      <c r="E147" s="229" t="s">
        <v>265</v>
      </c>
      <c r="F147" s="229">
        <v>59085</v>
      </c>
    </row>
    <row r="148" spans="2:6" ht="14.5" x14ac:dyDescent="0.35">
      <c r="B148">
        <v>2175</v>
      </c>
      <c r="C148">
        <v>1</v>
      </c>
      <c r="D148" s="229">
        <v>143</v>
      </c>
      <c r="E148" s="229" t="s">
        <v>266</v>
      </c>
      <c r="F148" s="229">
        <v>16968</v>
      </c>
    </row>
    <row r="149" spans="2:6" ht="14.5" x14ac:dyDescent="0.35">
      <c r="B149">
        <v>2175</v>
      </c>
      <c r="C149">
        <v>1</v>
      </c>
      <c r="D149" s="229">
        <v>144</v>
      </c>
      <c r="E149" s="229" t="s">
        <v>267</v>
      </c>
      <c r="F149" s="229">
        <v>35827</v>
      </c>
    </row>
    <row r="150" spans="2:6" ht="14.5" x14ac:dyDescent="0.35">
      <c r="B150">
        <v>2175</v>
      </c>
      <c r="C150">
        <v>1</v>
      </c>
      <c r="D150" s="229">
        <v>145</v>
      </c>
      <c r="E150" s="229" t="s">
        <v>268</v>
      </c>
      <c r="F150" s="229">
        <v>39585</v>
      </c>
    </row>
    <row r="151" spans="2:6" ht="14.5" x14ac:dyDescent="0.35">
      <c r="B151">
        <v>2175</v>
      </c>
      <c r="C151">
        <v>1</v>
      </c>
      <c r="D151" s="229">
        <v>146</v>
      </c>
      <c r="E151" s="229" t="s">
        <v>269</v>
      </c>
      <c r="F151" s="229">
        <v>1121</v>
      </c>
    </row>
    <row r="152" spans="2:6" ht="14.5" x14ac:dyDescent="0.35">
      <c r="B152">
        <v>2175</v>
      </c>
      <c r="C152">
        <v>1</v>
      </c>
      <c r="D152" s="229">
        <v>147</v>
      </c>
      <c r="E152" s="229" t="s">
        <v>270</v>
      </c>
      <c r="F152" s="229">
        <v>1050</v>
      </c>
    </row>
    <row r="153" spans="2:6" ht="14.5" x14ac:dyDescent="0.35">
      <c r="B153">
        <v>2175</v>
      </c>
      <c r="C153">
        <v>1</v>
      </c>
      <c r="D153" s="229">
        <v>148</v>
      </c>
      <c r="E153" s="229" t="s">
        <v>271</v>
      </c>
      <c r="F153" s="229">
        <v>21910</v>
      </c>
    </row>
    <row r="154" spans="2:6" ht="14.5" x14ac:dyDescent="0.35">
      <c r="B154">
        <v>2175</v>
      </c>
      <c r="C154">
        <v>1</v>
      </c>
      <c r="D154" s="229">
        <v>149</v>
      </c>
      <c r="E154" s="229" t="s">
        <v>272</v>
      </c>
      <c r="F154" s="229">
        <v>1365</v>
      </c>
    </row>
    <row r="155" spans="2:6" ht="14.5" x14ac:dyDescent="0.35">
      <c r="B155">
        <v>2175</v>
      </c>
      <c r="C155">
        <v>1</v>
      </c>
      <c r="D155" s="229">
        <v>150</v>
      </c>
      <c r="E155" s="229" t="s">
        <v>273</v>
      </c>
      <c r="F155" s="229">
        <v>278077</v>
      </c>
    </row>
    <row r="156" spans="2:6" ht="14.5" x14ac:dyDescent="0.35">
      <c r="B156">
        <v>2175</v>
      </c>
      <c r="C156">
        <v>1</v>
      </c>
      <c r="D156" s="229">
        <v>151</v>
      </c>
      <c r="E156" s="229" t="s">
        <v>274</v>
      </c>
      <c r="F156" s="229">
        <v>8500</v>
      </c>
    </row>
    <row r="157" spans="2:6" ht="14.5" x14ac:dyDescent="0.35">
      <c r="B157">
        <v>2175</v>
      </c>
      <c r="C157">
        <v>1</v>
      </c>
      <c r="D157" s="229">
        <v>152</v>
      </c>
      <c r="E157" s="229" t="s">
        <v>275</v>
      </c>
      <c r="F157" s="229">
        <v>2942</v>
      </c>
    </row>
    <row r="158" spans="2:6" ht="14.5" x14ac:dyDescent="0.35">
      <c r="B158">
        <v>2175</v>
      </c>
      <c r="C158">
        <v>1</v>
      </c>
      <c r="D158" s="229">
        <v>153</v>
      </c>
      <c r="E158" s="229" t="s">
        <v>276</v>
      </c>
      <c r="F158" s="229">
        <v>4202</v>
      </c>
    </row>
    <row r="159" spans="2:6" ht="14.5" x14ac:dyDescent="0.35">
      <c r="B159">
        <v>2175</v>
      </c>
      <c r="C159">
        <v>1</v>
      </c>
      <c r="D159" s="229">
        <v>154</v>
      </c>
      <c r="E159" s="229" t="s">
        <v>277</v>
      </c>
      <c r="F159" s="229">
        <v>7796</v>
      </c>
    </row>
    <row r="160" spans="2:6" ht="14.5" x14ac:dyDescent="0.35">
      <c r="B160">
        <v>2175</v>
      </c>
      <c r="C160">
        <v>1</v>
      </c>
      <c r="D160" s="229">
        <v>155</v>
      </c>
      <c r="E160" s="229" t="s">
        <v>278</v>
      </c>
      <c r="F160" s="229">
        <v>7659</v>
      </c>
    </row>
    <row r="161" spans="2:6" ht="14.5" x14ac:dyDescent="0.35">
      <c r="B161">
        <v>2175</v>
      </c>
      <c r="C161">
        <v>1</v>
      </c>
      <c r="D161" s="229">
        <v>156</v>
      </c>
      <c r="E161" s="229" t="s">
        <v>279</v>
      </c>
      <c r="F161" s="229">
        <v>10986</v>
      </c>
    </row>
    <row r="162" spans="2:6" ht="14.5" x14ac:dyDescent="0.35">
      <c r="B162">
        <v>2175</v>
      </c>
      <c r="C162">
        <v>1</v>
      </c>
      <c r="D162" s="229">
        <v>157</v>
      </c>
      <c r="E162" s="229" t="s">
        <v>280</v>
      </c>
      <c r="F162" s="229">
        <v>23527</v>
      </c>
    </row>
    <row r="163" spans="2:6" ht="14.5" x14ac:dyDescent="0.35">
      <c r="B163">
        <v>2175</v>
      </c>
      <c r="C163">
        <v>1</v>
      </c>
      <c r="D163" s="229">
        <v>158</v>
      </c>
      <c r="E163" s="229" t="s">
        <v>281</v>
      </c>
      <c r="F163" s="229">
        <v>5839</v>
      </c>
    </row>
    <row r="164" spans="2:6" ht="14.5" x14ac:dyDescent="0.35">
      <c r="B164">
        <v>2175</v>
      </c>
      <c r="C164">
        <v>1</v>
      </c>
      <c r="D164" s="229">
        <v>159</v>
      </c>
      <c r="E164" s="229" t="s">
        <v>282</v>
      </c>
      <c r="F164" s="229">
        <v>13622</v>
      </c>
    </row>
    <row r="165" spans="2:6" ht="14.5" x14ac:dyDescent="0.35">
      <c r="B165">
        <v>2175</v>
      </c>
      <c r="C165">
        <v>1</v>
      </c>
      <c r="D165" s="229">
        <v>160</v>
      </c>
      <c r="E165" s="229" t="s">
        <v>283</v>
      </c>
      <c r="F165" s="229">
        <v>16379</v>
      </c>
    </row>
    <row r="166" spans="2:6" ht="14.5" x14ac:dyDescent="0.35">
      <c r="B166">
        <v>2175</v>
      </c>
      <c r="C166">
        <v>1</v>
      </c>
      <c r="D166" s="229">
        <v>161</v>
      </c>
      <c r="E166" s="229" t="s">
        <v>284</v>
      </c>
      <c r="F166" s="229">
        <v>448</v>
      </c>
    </row>
    <row r="167" spans="2:6" ht="14.5" x14ac:dyDescent="0.35">
      <c r="B167">
        <v>2175</v>
      </c>
      <c r="C167">
        <v>1</v>
      </c>
      <c r="D167" s="229">
        <v>162</v>
      </c>
      <c r="E167" s="229" t="s">
        <v>285</v>
      </c>
      <c r="F167" s="229">
        <v>398</v>
      </c>
    </row>
    <row r="168" spans="2:6" ht="14.5" x14ac:dyDescent="0.35">
      <c r="B168">
        <v>2175</v>
      </c>
      <c r="C168">
        <v>1</v>
      </c>
      <c r="D168" s="229">
        <v>163</v>
      </c>
      <c r="E168" s="229" t="s">
        <v>286</v>
      </c>
      <c r="F168" s="229">
        <v>8211</v>
      </c>
    </row>
    <row r="169" spans="2:6" ht="14.5" x14ac:dyDescent="0.35">
      <c r="B169">
        <v>2175</v>
      </c>
      <c r="C169">
        <v>1</v>
      </c>
      <c r="D169" s="229">
        <v>164</v>
      </c>
      <c r="E169" s="229" t="s">
        <v>287</v>
      </c>
      <c r="F169" s="229">
        <v>590</v>
      </c>
    </row>
    <row r="170" spans="2:6" ht="14.5" x14ac:dyDescent="0.35">
      <c r="B170">
        <v>2175</v>
      </c>
      <c r="C170">
        <v>1</v>
      </c>
      <c r="D170" s="229">
        <v>165</v>
      </c>
      <c r="E170" s="229" t="s">
        <v>288</v>
      </c>
      <c r="F170" s="229">
        <v>111099</v>
      </c>
    </row>
    <row r="171" spans="2:6" ht="14.5" x14ac:dyDescent="0.35">
      <c r="B171">
        <v>2175</v>
      </c>
      <c r="C171">
        <v>1</v>
      </c>
      <c r="D171" s="229">
        <v>166</v>
      </c>
      <c r="E171" s="229" t="s">
        <v>289</v>
      </c>
      <c r="F171" s="231">
        <v>0.38109999999999999</v>
      </c>
    </row>
    <row r="172" spans="2:6" ht="14.5" x14ac:dyDescent="0.35">
      <c r="B172">
        <v>2175</v>
      </c>
      <c r="C172">
        <v>1</v>
      </c>
      <c r="D172" s="229">
        <v>167</v>
      </c>
      <c r="E172" s="229" t="s">
        <v>290</v>
      </c>
      <c r="F172" s="231">
        <v>0.47939999999999999</v>
      </c>
    </row>
    <row r="173" spans="2:6" ht="14.5" x14ac:dyDescent="0.35">
      <c r="B173">
        <v>2175</v>
      </c>
      <c r="C173">
        <v>1</v>
      </c>
      <c r="D173" s="229">
        <v>168</v>
      </c>
      <c r="E173" s="229" t="s">
        <v>291</v>
      </c>
      <c r="F173" s="231">
        <v>0.49390000000000001</v>
      </c>
    </row>
    <row r="174" spans="2:6" ht="14.5" x14ac:dyDescent="0.35">
      <c r="B174">
        <v>2175</v>
      </c>
      <c r="C174">
        <v>1</v>
      </c>
      <c r="D174" s="229">
        <v>169</v>
      </c>
      <c r="E174" s="229" t="s">
        <v>292</v>
      </c>
      <c r="F174" s="231">
        <v>0.38990000000000002</v>
      </c>
    </row>
    <row r="175" spans="2:6" ht="14.5" x14ac:dyDescent="0.35">
      <c r="B175">
        <v>2175</v>
      </c>
      <c r="C175">
        <v>1</v>
      </c>
      <c r="D175" s="229">
        <v>170</v>
      </c>
      <c r="E175" s="229" t="s">
        <v>293</v>
      </c>
      <c r="F175" s="231">
        <v>0.46310000000000001</v>
      </c>
    </row>
    <row r="176" spans="2:6" ht="14.5" x14ac:dyDescent="0.35">
      <c r="B176">
        <v>2175</v>
      </c>
      <c r="C176">
        <v>1</v>
      </c>
      <c r="D176" s="229">
        <v>171</v>
      </c>
      <c r="E176" s="229" t="s">
        <v>294</v>
      </c>
      <c r="F176" s="231">
        <v>0.39689999999999998</v>
      </c>
    </row>
    <row r="177" spans="2:6" ht="14.5" x14ac:dyDescent="0.35">
      <c r="B177">
        <v>2175</v>
      </c>
      <c r="C177">
        <v>1</v>
      </c>
      <c r="D177" s="229">
        <v>172</v>
      </c>
      <c r="E177" s="229" t="s">
        <v>295</v>
      </c>
      <c r="F177" s="231">
        <v>0.3982</v>
      </c>
    </row>
    <row r="178" spans="2:6" ht="14.5" x14ac:dyDescent="0.35">
      <c r="B178">
        <v>2175</v>
      </c>
      <c r="C178">
        <v>1</v>
      </c>
      <c r="D178" s="229">
        <v>173</v>
      </c>
      <c r="E178" s="229" t="s">
        <v>296</v>
      </c>
      <c r="F178" s="231">
        <v>0.34410000000000002</v>
      </c>
    </row>
    <row r="179" spans="2:6" ht="14.5" x14ac:dyDescent="0.35">
      <c r="B179">
        <v>2175</v>
      </c>
      <c r="C179">
        <v>1</v>
      </c>
      <c r="D179" s="229">
        <v>174</v>
      </c>
      <c r="E179" s="229" t="s">
        <v>297</v>
      </c>
      <c r="F179" s="231">
        <v>0.38019999999999998</v>
      </c>
    </row>
    <row r="180" spans="2:6" ht="14.5" x14ac:dyDescent="0.35">
      <c r="B180">
        <v>2175</v>
      </c>
      <c r="C180">
        <v>1</v>
      </c>
      <c r="D180" s="229">
        <v>175</v>
      </c>
      <c r="E180" s="229" t="s">
        <v>298</v>
      </c>
      <c r="F180" s="231">
        <v>0.4138</v>
      </c>
    </row>
    <row r="181" spans="2:6" ht="14.5" x14ac:dyDescent="0.35">
      <c r="B181">
        <v>2175</v>
      </c>
      <c r="C181">
        <v>1</v>
      </c>
      <c r="D181" s="229">
        <v>176</v>
      </c>
      <c r="E181" s="229" t="s">
        <v>299</v>
      </c>
      <c r="F181" s="231">
        <v>0.39960000000000001</v>
      </c>
    </row>
    <row r="182" spans="2:6" ht="14.5" x14ac:dyDescent="0.35">
      <c r="B182">
        <v>2175</v>
      </c>
      <c r="C182">
        <v>1</v>
      </c>
      <c r="D182" s="229">
        <v>177</v>
      </c>
      <c r="E182" s="229" t="s">
        <v>300</v>
      </c>
      <c r="F182" s="231">
        <v>0.379</v>
      </c>
    </row>
    <row r="183" spans="2:6" ht="14.5" x14ac:dyDescent="0.35">
      <c r="B183">
        <v>2175</v>
      </c>
      <c r="C183">
        <v>1</v>
      </c>
      <c r="D183" s="229">
        <v>178</v>
      </c>
      <c r="E183" s="229" t="s">
        <v>301</v>
      </c>
      <c r="F183" s="231">
        <v>0.37480000000000002</v>
      </c>
    </row>
    <row r="184" spans="2:6" ht="14.5" x14ac:dyDescent="0.35">
      <c r="B184">
        <v>2175</v>
      </c>
      <c r="C184">
        <v>1</v>
      </c>
      <c r="D184" s="229">
        <v>179</v>
      </c>
      <c r="E184" s="229" t="s">
        <v>302</v>
      </c>
      <c r="F184" s="231">
        <v>0.43219999999999997</v>
      </c>
    </row>
    <row r="185" spans="2:6" ht="14.5" x14ac:dyDescent="0.35">
      <c r="B185">
        <v>2175</v>
      </c>
      <c r="C185">
        <v>1</v>
      </c>
      <c r="D185" s="229">
        <v>180</v>
      </c>
      <c r="E185" s="229" t="s">
        <v>303</v>
      </c>
      <c r="F185" s="231">
        <v>0.39950000000000002</v>
      </c>
    </row>
    <row r="186" spans="2:6" ht="14.5" x14ac:dyDescent="0.35">
      <c r="B186">
        <v>2175</v>
      </c>
      <c r="C186">
        <v>1</v>
      </c>
      <c r="D186" s="229">
        <v>181</v>
      </c>
      <c r="E186" s="229" t="s">
        <v>304</v>
      </c>
      <c r="F186" s="229">
        <v>22305</v>
      </c>
    </row>
    <row r="187" spans="2:6" ht="14.5" x14ac:dyDescent="0.35">
      <c r="B187">
        <v>2175</v>
      </c>
      <c r="C187">
        <v>1</v>
      </c>
      <c r="D187" s="229">
        <v>182</v>
      </c>
      <c r="E187" s="229" t="s">
        <v>305</v>
      </c>
      <c r="F187" s="229">
        <v>6137</v>
      </c>
    </row>
    <row r="188" spans="2:6" ht="14.5" x14ac:dyDescent="0.35">
      <c r="B188">
        <v>2175</v>
      </c>
      <c r="C188">
        <v>1</v>
      </c>
      <c r="D188" s="229">
        <v>183</v>
      </c>
      <c r="E188" s="229" t="s">
        <v>306</v>
      </c>
      <c r="F188" s="229">
        <v>8508</v>
      </c>
    </row>
    <row r="189" spans="2:6" ht="14.5" x14ac:dyDescent="0.35">
      <c r="B189">
        <v>2175</v>
      </c>
      <c r="C189">
        <v>1</v>
      </c>
      <c r="D189" s="229">
        <v>184</v>
      </c>
      <c r="E189" s="229" t="s">
        <v>307</v>
      </c>
      <c r="F189" s="229">
        <v>19995</v>
      </c>
    </row>
    <row r="190" spans="2:6" ht="14.5" x14ac:dyDescent="0.35">
      <c r="B190">
        <v>2175</v>
      </c>
      <c r="C190">
        <v>1</v>
      </c>
      <c r="D190" s="229">
        <v>185</v>
      </c>
      <c r="E190" s="229" t="s">
        <v>308</v>
      </c>
      <c r="F190" s="229">
        <v>16539</v>
      </c>
    </row>
    <row r="191" spans="2:6" ht="14.5" x14ac:dyDescent="0.35">
      <c r="B191">
        <v>2175</v>
      </c>
      <c r="C191">
        <v>1</v>
      </c>
      <c r="D191" s="229">
        <v>186</v>
      </c>
      <c r="E191" s="229" t="s">
        <v>309</v>
      </c>
      <c r="F191" s="229">
        <v>27682</v>
      </c>
    </row>
    <row r="192" spans="2:6" ht="14.5" x14ac:dyDescent="0.35">
      <c r="B192">
        <v>2175</v>
      </c>
      <c r="C192">
        <v>1</v>
      </c>
      <c r="D192" s="229">
        <v>187</v>
      </c>
      <c r="E192" s="229" t="s">
        <v>310</v>
      </c>
      <c r="F192" s="229">
        <v>59085</v>
      </c>
    </row>
    <row r="193" spans="2:6" ht="14.5" x14ac:dyDescent="0.35">
      <c r="B193">
        <v>2175</v>
      </c>
      <c r="C193">
        <v>1</v>
      </c>
      <c r="D193" s="229">
        <v>188</v>
      </c>
      <c r="E193" s="229" t="s">
        <v>311</v>
      </c>
      <c r="F193" s="229">
        <v>16968</v>
      </c>
    </row>
    <row r="194" spans="2:6" ht="14.5" x14ac:dyDescent="0.35">
      <c r="B194">
        <v>2175</v>
      </c>
      <c r="C194">
        <v>1</v>
      </c>
      <c r="D194" s="229">
        <v>189</v>
      </c>
      <c r="E194" s="229" t="s">
        <v>312</v>
      </c>
      <c r="F194" s="229">
        <v>35827</v>
      </c>
    </row>
    <row r="195" spans="2:6" ht="14.5" x14ac:dyDescent="0.35">
      <c r="B195">
        <v>2175</v>
      </c>
      <c r="C195">
        <v>1</v>
      </c>
      <c r="D195" s="229">
        <v>190</v>
      </c>
      <c r="E195" s="229" t="s">
        <v>313</v>
      </c>
      <c r="F195" s="229">
        <v>39585</v>
      </c>
    </row>
    <row r="196" spans="2:6" ht="14.5" x14ac:dyDescent="0.35">
      <c r="B196">
        <v>2175</v>
      </c>
      <c r="C196">
        <v>1</v>
      </c>
      <c r="D196" s="229">
        <v>191</v>
      </c>
      <c r="E196" s="229" t="s">
        <v>314</v>
      </c>
      <c r="F196" s="229">
        <v>1121</v>
      </c>
    </row>
    <row r="197" spans="2:6" ht="14.5" x14ac:dyDescent="0.35">
      <c r="B197">
        <v>2175</v>
      </c>
      <c r="C197">
        <v>1</v>
      </c>
      <c r="D197" s="229">
        <v>192</v>
      </c>
      <c r="E197" s="229" t="s">
        <v>315</v>
      </c>
      <c r="F197" s="229">
        <v>1050</v>
      </c>
    </row>
    <row r="198" spans="2:6" ht="14.5" x14ac:dyDescent="0.35">
      <c r="B198">
        <v>2175</v>
      </c>
      <c r="C198">
        <v>1</v>
      </c>
      <c r="D198" s="229">
        <v>193</v>
      </c>
      <c r="E198" s="229" t="s">
        <v>316</v>
      </c>
      <c r="F198" s="229">
        <v>21910</v>
      </c>
    </row>
    <row r="199" spans="2:6" ht="14.5" x14ac:dyDescent="0.35">
      <c r="B199">
        <v>2175</v>
      </c>
      <c r="C199">
        <v>1</v>
      </c>
      <c r="D199" s="229">
        <v>194</v>
      </c>
      <c r="E199" s="229" t="s">
        <v>317</v>
      </c>
      <c r="F199" s="229">
        <v>1365</v>
      </c>
    </row>
    <row r="200" spans="2:6" ht="14.5" x14ac:dyDescent="0.35">
      <c r="B200">
        <v>2175</v>
      </c>
      <c r="C200">
        <v>1</v>
      </c>
      <c r="D200" s="229">
        <v>195</v>
      </c>
      <c r="E200" s="229" t="s">
        <v>318</v>
      </c>
      <c r="F200" s="229">
        <v>278077</v>
      </c>
    </row>
    <row r="201" spans="2:6" ht="14.5" x14ac:dyDescent="0.35">
      <c r="B201">
        <v>2175</v>
      </c>
      <c r="C201">
        <v>1</v>
      </c>
      <c r="D201" s="229">
        <v>196</v>
      </c>
      <c r="E201" s="229" t="s">
        <v>319</v>
      </c>
      <c r="F201" s="229">
        <v>17217</v>
      </c>
    </row>
    <row r="202" spans="2:6" ht="14.5" x14ac:dyDescent="0.35">
      <c r="B202">
        <v>2175</v>
      </c>
      <c r="C202">
        <v>1</v>
      </c>
      <c r="D202" s="229">
        <v>197</v>
      </c>
      <c r="E202" s="229" t="s">
        <v>320</v>
      </c>
      <c r="F202" s="229">
        <v>4899</v>
      </c>
    </row>
    <row r="203" spans="2:6" ht="14.5" x14ac:dyDescent="0.35">
      <c r="B203">
        <v>2175</v>
      </c>
      <c r="C203">
        <v>1</v>
      </c>
      <c r="D203" s="229">
        <v>198</v>
      </c>
      <c r="E203" s="229" t="s">
        <v>321</v>
      </c>
      <c r="F203" s="229">
        <v>7328</v>
      </c>
    </row>
    <row r="204" spans="2:6" ht="14.5" x14ac:dyDescent="0.35">
      <c r="B204">
        <v>2175</v>
      </c>
      <c r="C204">
        <v>1</v>
      </c>
      <c r="D204" s="229">
        <v>199</v>
      </c>
      <c r="E204" s="229" t="s">
        <v>322</v>
      </c>
      <c r="F204" s="229">
        <v>15407</v>
      </c>
    </row>
    <row r="205" spans="2:6" ht="14.5" x14ac:dyDescent="0.35">
      <c r="B205">
        <v>2175</v>
      </c>
      <c r="C205">
        <v>1</v>
      </c>
      <c r="D205" s="229">
        <v>200</v>
      </c>
      <c r="E205" s="229" t="s">
        <v>323</v>
      </c>
      <c r="F205" s="229">
        <v>12665</v>
      </c>
    </row>
    <row r="206" spans="2:6" ht="14.5" x14ac:dyDescent="0.35">
      <c r="B206">
        <v>2175</v>
      </c>
      <c r="C206">
        <v>1</v>
      </c>
      <c r="D206" s="229">
        <v>201</v>
      </c>
      <c r="E206" s="229" t="s">
        <v>324</v>
      </c>
      <c r="F206" s="229">
        <v>19861</v>
      </c>
    </row>
    <row r="207" spans="2:6" ht="14.5" x14ac:dyDescent="0.35">
      <c r="B207">
        <v>2175</v>
      </c>
      <c r="C207">
        <v>1</v>
      </c>
      <c r="D207" s="229">
        <v>202</v>
      </c>
      <c r="E207" s="229" t="s">
        <v>325</v>
      </c>
      <c r="F207" s="229">
        <v>43035</v>
      </c>
    </row>
    <row r="208" spans="2:6" ht="14.5" x14ac:dyDescent="0.35">
      <c r="B208">
        <v>2175</v>
      </c>
      <c r="C208">
        <v>1</v>
      </c>
      <c r="D208" s="229">
        <v>203</v>
      </c>
      <c r="E208" s="229" t="s">
        <v>326</v>
      </c>
      <c r="F208" s="229">
        <v>10659</v>
      </c>
    </row>
    <row r="209" spans="2:6" ht="14.5" x14ac:dyDescent="0.35">
      <c r="B209">
        <v>2175</v>
      </c>
      <c r="C209">
        <v>1</v>
      </c>
      <c r="D209" s="229">
        <v>204</v>
      </c>
      <c r="E209" s="229" t="s">
        <v>327</v>
      </c>
      <c r="F209" s="229">
        <v>23758</v>
      </c>
    </row>
    <row r="210" spans="2:6" ht="14.5" x14ac:dyDescent="0.35">
      <c r="B210">
        <v>2175</v>
      </c>
      <c r="C210">
        <v>1</v>
      </c>
      <c r="D210" s="229">
        <v>205</v>
      </c>
      <c r="E210" s="229" t="s">
        <v>328</v>
      </c>
      <c r="F210" s="229">
        <v>29208</v>
      </c>
    </row>
    <row r="211" spans="2:6" ht="14.5" x14ac:dyDescent="0.35">
      <c r="B211">
        <v>2175</v>
      </c>
      <c r="C211">
        <v>1</v>
      </c>
      <c r="D211" s="229">
        <v>206</v>
      </c>
      <c r="E211" s="229" t="s">
        <v>329</v>
      </c>
      <c r="F211" s="229">
        <v>920</v>
      </c>
    </row>
    <row r="212" spans="2:6" ht="14.5" x14ac:dyDescent="0.35">
      <c r="B212">
        <v>2175</v>
      </c>
      <c r="C212">
        <v>1</v>
      </c>
      <c r="D212" s="229">
        <v>207</v>
      </c>
      <c r="E212" s="229" t="s">
        <v>330</v>
      </c>
      <c r="F212" s="229">
        <v>814</v>
      </c>
    </row>
    <row r="213" spans="2:6" ht="14.5" x14ac:dyDescent="0.35">
      <c r="B213">
        <v>2175</v>
      </c>
      <c r="C213">
        <v>1</v>
      </c>
      <c r="D213" s="229">
        <v>208</v>
      </c>
      <c r="E213" s="229" t="s">
        <v>331</v>
      </c>
      <c r="F213" s="229">
        <v>15097</v>
      </c>
    </row>
    <row r="214" spans="2:6" ht="14.5" x14ac:dyDescent="0.35">
      <c r="B214">
        <v>2175</v>
      </c>
      <c r="C214">
        <v>1</v>
      </c>
      <c r="D214" s="229">
        <v>209</v>
      </c>
      <c r="E214" s="229" t="s">
        <v>332</v>
      </c>
      <c r="F214" s="229">
        <v>1072</v>
      </c>
    </row>
    <row r="215" spans="2:6" ht="14.5" x14ac:dyDescent="0.35">
      <c r="B215">
        <v>2175</v>
      </c>
      <c r="C215">
        <v>1</v>
      </c>
      <c r="D215" s="229">
        <v>210</v>
      </c>
      <c r="E215" s="229" t="s">
        <v>333</v>
      </c>
      <c r="F215" s="229">
        <v>201940</v>
      </c>
    </row>
    <row r="216" spans="2:6" ht="14.5" x14ac:dyDescent="0.35">
      <c r="B216">
        <v>2175</v>
      </c>
      <c r="C216">
        <v>1</v>
      </c>
      <c r="D216" s="229">
        <v>211</v>
      </c>
      <c r="E216" s="229" t="s">
        <v>334</v>
      </c>
      <c r="F216" s="231">
        <v>0.77190000000000003</v>
      </c>
    </row>
    <row r="217" spans="2:6" ht="14.5" x14ac:dyDescent="0.35">
      <c r="B217">
        <v>2175</v>
      </c>
      <c r="C217">
        <v>1</v>
      </c>
      <c r="D217" s="229">
        <v>212</v>
      </c>
      <c r="E217" s="229" t="s">
        <v>335</v>
      </c>
      <c r="F217" s="231">
        <v>0.79830000000000001</v>
      </c>
    </row>
    <row r="218" spans="2:6" ht="14.5" x14ac:dyDescent="0.35">
      <c r="B218">
        <v>2175</v>
      </c>
      <c r="C218">
        <v>1</v>
      </c>
      <c r="D218" s="229">
        <v>213</v>
      </c>
      <c r="E218" s="229" t="s">
        <v>336</v>
      </c>
      <c r="F218" s="231">
        <v>0.86129999999999995</v>
      </c>
    </row>
    <row r="219" spans="2:6" ht="14.5" x14ac:dyDescent="0.35">
      <c r="B219">
        <v>2175</v>
      </c>
      <c r="C219">
        <v>1</v>
      </c>
      <c r="D219" s="229">
        <v>214</v>
      </c>
      <c r="E219" s="229" t="s">
        <v>337</v>
      </c>
      <c r="F219" s="231">
        <v>0.77049999999999996</v>
      </c>
    </row>
    <row r="220" spans="2:6" ht="14.5" x14ac:dyDescent="0.35">
      <c r="B220">
        <v>2175</v>
      </c>
      <c r="C220">
        <v>1</v>
      </c>
      <c r="D220" s="229">
        <v>215</v>
      </c>
      <c r="E220" s="229" t="s">
        <v>338</v>
      </c>
      <c r="F220" s="231">
        <v>0.76580000000000004</v>
      </c>
    </row>
    <row r="221" spans="2:6" ht="14.5" x14ac:dyDescent="0.35">
      <c r="B221">
        <v>2175</v>
      </c>
      <c r="C221">
        <v>1</v>
      </c>
      <c r="D221" s="229">
        <v>216</v>
      </c>
      <c r="E221" s="229" t="s">
        <v>339</v>
      </c>
      <c r="F221" s="231">
        <v>0.71750000000000003</v>
      </c>
    </row>
    <row r="222" spans="2:6" ht="14.5" x14ac:dyDescent="0.35">
      <c r="B222">
        <v>2175</v>
      </c>
      <c r="C222">
        <v>1</v>
      </c>
      <c r="D222" s="229">
        <v>217</v>
      </c>
      <c r="E222" s="229" t="s">
        <v>340</v>
      </c>
      <c r="F222" s="231">
        <v>0.72840000000000005</v>
      </c>
    </row>
    <row r="223" spans="2:6" ht="14.5" x14ac:dyDescent="0.35">
      <c r="B223">
        <v>2175</v>
      </c>
      <c r="C223">
        <v>1</v>
      </c>
      <c r="D223" s="229">
        <v>218</v>
      </c>
      <c r="E223" s="229" t="s">
        <v>341</v>
      </c>
      <c r="F223" s="231">
        <v>0.62819999999999998</v>
      </c>
    </row>
    <row r="224" spans="2:6" ht="14.5" x14ac:dyDescent="0.35">
      <c r="B224">
        <v>2175</v>
      </c>
      <c r="C224">
        <v>1</v>
      </c>
      <c r="D224" s="229">
        <v>219</v>
      </c>
      <c r="E224" s="229" t="s">
        <v>342</v>
      </c>
      <c r="F224" s="231">
        <v>0.66310000000000002</v>
      </c>
    </row>
    <row r="225" spans="2:6" ht="14.5" x14ac:dyDescent="0.35">
      <c r="B225">
        <v>2175</v>
      </c>
      <c r="C225">
        <v>1</v>
      </c>
      <c r="D225" s="229">
        <v>220</v>
      </c>
      <c r="E225" s="229" t="s">
        <v>343</v>
      </c>
      <c r="F225" s="231">
        <v>0.7379</v>
      </c>
    </row>
    <row r="226" spans="2:6" ht="14.5" x14ac:dyDescent="0.35">
      <c r="B226">
        <v>2175</v>
      </c>
      <c r="C226">
        <v>1</v>
      </c>
      <c r="D226" s="229">
        <v>221</v>
      </c>
      <c r="E226" s="229" t="s">
        <v>344</v>
      </c>
      <c r="F226" s="231">
        <v>0.82069999999999999</v>
      </c>
    </row>
    <row r="227" spans="2:6" ht="14.5" x14ac:dyDescent="0.35">
      <c r="B227">
        <v>2175</v>
      </c>
      <c r="C227">
        <v>1</v>
      </c>
      <c r="D227" s="229">
        <v>222</v>
      </c>
      <c r="E227" s="229" t="s">
        <v>345</v>
      </c>
      <c r="F227" s="231">
        <v>0.7752</v>
      </c>
    </row>
    <row r="228" spans="2:6" ht="14.5" x14ac:dyDescent="0.35">
      <c r="B228">
        <v>2175</v>
      </c>
      <c r="C228">
        <v>1</v>
      </c>
      <c r="D228" s="229">
        <v>223</v>
      </c>
      <c r="E228" s="229" t="s">
        <v>346</v>
      </c>
      <c r="F228" s="231">
        <v>0.68899999999999995</v>
      </c>
    </row>
    <row r="229" spans="2:6" ht="14.5" x14ac:dyDescent="0.35">
      <c r="B229">
        <v>2175</v>
      </c>
      <c r="C229">
        <v>1</v>
      </c>
      <c r="D229" s="229">
        <v>224</v>
      </c>
      <c r="E229" s="229" t="s">
        <v>347</v>
      </c>
      <c r="F229" s="231">
        <v>0.7853</v>
      </c>
    </row>
    <row r="230" spans="2:6" ht="14.5" x14ac:dyDescent="0.35">
      <c r="B230">
        <v>2175</v>
      </c>
      <c r="C230">
        <v>1</v>
      </c>
      <c r="D230" s="229">
        <v>225</v>
      </c>
      <c r="E230" s="229" t="s">
        <v>348</v>
      </c>
      <c r="F230" s="231">
        <v>0.72619999999999996</v>
      </c>
    </row>
    <row r="231" spans="2:6" ht="14.5" x14ac:dyDescent="0.35">
      <c r="B231">
        <v>2175</v>
      </c>
      <c r="C231">
        <v>1</v>
      </c>
      <c r="D231" s="229">
        <v>226</v>
      </c>
      <c r="E231" s="229" t="s">
        <v>349</v>
      </c>
      <c r="F231" s="229">
        <v>22305</v>
      </c>
    </row>
    <row r="232" spans="2:6" ht="14.5" x14ac:dyDescent="0.35">
      <c r="B232">
        <v>2175</v>
      </c>
      <c r="C232">
        <v>1</v>
      </c>
      <c r="D232" s="229">
        <v>227</v>
      </c>
      <c r="E232" s="229" t="s">
        <v>350</v>
      </c>
      <c r="F232" s="229">
        <v>6137</v>
      </c>
    </row>
    <row r="233" spans="2:6" ht="14.5" x14ac:dyDescent="0.35">
      <c r="B233">
        <v>2175</v>
      </c>
      <c r="C233">
        <v>1</v>
      </c>
      <c r="D233" s="229">
        <v>228</v>
      </c>
      <c r="E233" s="229" t="s">
        <v>351</v>
      </c>
      <c r="F233" s="229">
        <v>8508</v>
      </c>
    </row>
    <row r="234" spans="2:6" ht="14.5" x14ac:dyDescent="0.35">
      <c r="B234">
        <v>2175</v>
      </c>
      <c r="C234">
        <v>1</v>
      </c>
      <c r="D234" s="229">
        <v>229</v>
      </c>
      <c r="E234" s="229" t="s">
        <v>352</v>
      </c>
      <c r="F234" s="229">
        <v>19995</v>
      </c>
    </row>
    <row r="235" spans="2:6" ht="14.5" x14ac:dyDescent="0.35">
      <c r="B235">
        <v>2175</v>
      </c>
      <c r="C235">
        <v>1</v>
      </c>
      <c r="D235" s="229">
        <v>230</v>
      </c>
      <c r="E235" s="229" t="s">
        <v>353</v>
      </c>
      <c r="F235" s="229">
        <v>16539</v>
      </c>
    </row>
    <row r="236" spans="2:6" ht="14.5" x14ac:dyDescent="0.35">
      <c r="B236">
        <v>2175</v>
      </c>
      <c r="C236">
        <v>1</v>
      </c>
      <c r="D236" s="229">
        <v>231</v>
      </c>
      <c r="E236" s="229" t="s">
        <v>354</v>
      </c>
      <c r="F236" s="229">
        <v>27682</v>
      </c>
    </row>
    <row r="237" spans="2:6" ht="14.5" x14ac:dyDescent="0.35">
      <c r="B237">
        <v>2175</v>
      </c>
      <c r="C237">
        <v>1</v>
      </c>
      <c r="D237" s="229">
        <v>232</v>
      </c>
      <c r="E237" s="229" t="s">
        <v>355</v>
      </c>
      <c r="F237" s="229">
        <v>59085</v>
      </c>
    </row>
    <row r="238" spans="2:6" ht="14.5" x14ac:dyDescent="0.35">
      <c r="B238">
        <v>2175</v>
      </c>
      <c r="C238">
        <v>1</v>
      </c>
      <c r="D238" s="229">
        <v>233</v>
      </c>
      <c r="E238" s="229" t="s">
        <v>356</v>
      </c>
      <c r="F238" s="229">
        <v>16968</v>
      </c>
    </row>
    <row r="239" spans="2:6" ht="14.5" x14ac:dyDescent="0.35">
      <c r="B239">
        <v>2175</v>
      </c>
      <c r="C239">
        <v>1</v>
      </c>
      <c r="D239" s="229">
        <v>234</v>
      </c>
      <c r="E239" s="229" t="s">
        <v>357</v>
      </c>
      <c r="F239" s="229">
        <v>35827</v>
      </c>
    </row>
    <row r="240" spans="2:6" ht="14.5" x14ac:dyDescent="0.35">
      <c r="B240">
        <v>2175</v>
      </c>
      <c r="C240">
        <v>1</v>
      </c>
      <c r="D240" s="229">
        <v>235</v>
      </c>
      <c r="E240" s="229" t="s">
        <v>358</v>
      </c>
      <c r="F240" s="229">
        <v>39585</v>
      </c>
    </row>
    <row r="241" spans="2:6" ht="14.5" x14ac:dyDescent="0.35">
      <c r="B241">
        <v>2175</v>
      </c>
      <c r="C241">
        <v>1</v>
      </c>
      <c r="D241" s="229">
        <v>236</v>
      </c>
      <c r="E241" s="229" t="s">
        <v>359</v>
      </c>
      <c r="F241" s="229">
        <v>1121</v>
      </c>
    </row>
    <row r="242" spans="2:6" ht="14.5" x14ac:dyDescent="0.35">
      <c r="B242">
        <v>2175</v>
      </c>
      <c r="C242">
        <v>1</v>
      </c>
      <c r="D242" s="229">
        <v>237</v>
      </c>
      <c r="E242" s="229" t="s">
        <v>360</v>
      </c>
      <c r="F242" s="229">
        <v>1050</v>
      </c>
    </row>
    <row r="243" spans="2:6" ht="14.5" x14ac:dyDescent="0.35">
      <c r="B243">
        <v>2175</v>
      </c>
      <c r="C243">
        <v>1</v>
      </c>
      <c r="D243" s="229">
        <v>238</v>
      </c>
      <c r="E243" s="229" t="s">
        <v>361</v>
      </c>
      <c r="F243" s="229">
        <v>21910</v>
      </c>
    </row>
    <row r="244" spans="2:6" ht="14.5" x14ac:dyDescent="0.35">
      <c r="B244">
        <v>2175</v>
      </c>
      <c r="C244">
        <v>1</v>
      </c>
      <c r="D244" s="229">
        <v>239</v>
      </c>
      <c r="E244" s="229" t="s">
        <v>362</v>
      </c>
      <c r="F244" s="229">
        <v>1365</v>
      </c>
    </row>
    <row r="245" spans="2:6" ht="14.5" x14ac:dyDescent="0.35">
      <c r="B245">
        <v>2175</v>
      </c>
      <c r="C245">
        <v>1</v>
      </c>
      <c r="D245" s="229">
        <v>240</v>
      </c>
      <c r="E245" s="229" t="s">
        <v>363</v>
      </c>
      <c r="F245" s="229">
        <v>278077</v>
      </c>
    </row>
    <row r="246" spans="2:6" ht="14.5" x14ac:dyDescent="0.35">
      <c r="B246">
        <v>2175</v>
      </c>
      <c r="C246">
        <v>1</v>
      </c>
      <c r="D246" s="229">
        <v>241</v>
      </c>
      <c r="E246" s="229" t="s">
        <v>364</v>
      </c>
      <c r="F246" s="229">
        <v>8486</v>
      </c>
    </row>
    <row r="247" spans="2:6" ht="14.5" x14ac:dyDescent="0.35">
      <c r="B247">
        <v>2175</v>
      </c>
      <c r="C247">
        <v>1</v>
      </c>
      <c r="D247" s="229">
        <v>242</v>
      </c>
      <c r="E247" s="229" t="s">
        <v>365</v>
      </c>
      <c r="F247" s="229">
        <v>2780</v>
      </c>
    </row>
    <row r="248" spans="2:6" ht="14.5" x14ac:dyDescent="0.35">
      <c r="B248">
        <v>2175</v>
      </c>
      <c r="C248">
        <v>1</v>
      </c>
      <c r="D248" s="229">
        <v>243</v>
      </c>
      <c r="E248" s="229" t="s">
        <v>366</v>
      </c>
      <c r="F248" s="229">
        <v>4186</v>
      </c>
    </row>
    <row r="249" spans="2:6" ht="14.5" x14ac:dyDescent="0.35">
      <c r="B249">
        <v>2175</v>
      </c>
      <c r="C249">
        <v>1</v>
      </c>
      <c r="D249" s="229">
        <v>244</v>
      </c>
      <c r="E249" s="229" t="s">
        <v>367</v>
      </c>
      <c r="F249" s="229">
        <v>7526</v>
      </c>
    </row>
    <row r="250" spans="2:6" ht="14.5" x14ac:dyDescent="0.35">
      <c r="B250">
        <v>2175</v>
      </c>
      <c r="C250">
        <v>1</v>
      </c>
      <c r="D250" s="229">
        <v>245</v>
      </c>
      <c r="E250" s="229" t="s">
        <v>368</v>
      </c>
      <c r="F250" s="229">
        <v>7140</v>
      </c>
    </row>
    <row r="251" spans="2:6" ht="14.5" x14ac:dyDescent="0.35">
      <c r="B251">
        <v>2175</v>
      </c>
      <c r="C251">
        <v>1</v>
      </c>
      <c r="D251" s="229">
        <v>246</v>
      </c>
      <c r="E251" s="229" t="s">
        <v>369</v>
      </c>
      <c r="F251" s="229">
        <v>10416</v>
      </c>
    </row>
    <row r="252" spans="2:6" ht="14.5" x14ac:dyDescent="0.35">
      <c r="B252">
        <v>2175</v>
      </c>
      <c r="C252">
        <v>1</v>
      </c>
      <c r="D252" s="229">
        <v>247</v>
      </c>
      <c r="E252" s="229" t="s">
        <v>370</v>
      </c>
      <c r="F252" s="229">
        <v>22076</v>
      </c>
    </row>
    <row r="253" spans="2:6" ht="14.5" x14ac:dyDescent="0.35">
      <c r="B253">
        <v>2175</v>
      </c>
      <c r="C253">
        <v>1</v>
      </c>
      <c r="D253" s="229">
        <v>248</v>
      </c>
      <c r="E253" s="229" t="s">
        <v>371</v>
      </c>
      <c r="F253" s="229">
        <v>5264</v>
      </c>
    </row>
    <row r="254" spans="2:6" ht="14.5" x14ac:dyDescent="0.35">
      <c r="B254">
        <v>2175</v>
      </c>
      <c r="C254">
        <v>1</v>
      </c>
      <c r="D254" s="229">
        <v>249</v>
      </c>
      <c r="E254" s="229" t="s">
        <v>372</v>
      </c>
      <c r="F254" s="229">
        <v>13109</v>
      </c>
    </row>
    <row r="255" spans="2:6" ht="14.5" x14ac:dyDescent="0.35">
      <c r="B255">
        <v>2175</v>
      </c>
      <c r="C255">
        <v>1</v>
      </c>
      <c r="D255" s="229">
        <v>250</v>
      </c>
      <c r="E255" s="229" t="s">
        <v>373</v>
      </c>
      <c r="F255" s="229">
        <v>15767</v>
      </c>
    </row>
    <row r="256" spans="2:6" ht="14.5" x14ac:dyDescent="0.35">
      <c r="B256">
        <v>2175</v>
      </c>
      <c r="C256">
        <v>1</v>
      </c>
      <c r="D256" s="229">
        <v>251</v>
      </c>
      <c r="E256" s="229" t="s">
        <v>374</v>
      </c>
      <c r="F256" s="229">
        <v>430</v>
      </c>
    </row>
    <row r="257" spans="2:6" ht="14.5" x14ac:dyDescent="0.35">
      <c r="B257">
        <v>2175</v>
      </c>
      <c r="C257">
        <v>1</v>
      </c>
      <c r="D257" s="229">
        <v>252</v>
      </c>
      <c r="E257" s="229" t="s">
        <v>375</v>
      </c>
      <c r="F257" s="229">
        <v>387</v>
      </c>
    </row>
    <row r="258" spans="2:6" ht="14.5" x14ac:dyDescent="0.35">
      <c r="B258">
        <v>2175</v>
      </c>
      <c r="C258">
        <v>1</v>
      </c>
      <c r="D258" s="229">
        <v>253</v>
      </c>
      <c r="E258" s="229" t="s">
        <v>376</v>
      </c>
      <c r="F258" s="229">
        <v>7776</v>
      </c>
    </row>
    <row r="259" spans="2:6" ht="14.5" x14ac:dyDescent="0.35">
      <c r="B259">
        <v>2175</v>
      </c>
      <c r="C259">
        <v>1</v>
      </c>
      <c r="D259" s="229">
        <v>254</v>
      </c>
      <c r="E259" s="229" t="s">
        <v>377</v>
      </c>
      <c r="F259" s="229">
        <v>566</v>
      </c>
    </row>
    <row r="260" spans="2:6" ht="14.5" x14ac:dyDescent="0.35">
      <c r="B260">
        <v>2175</v>
      </c>
      <c r="C260">
        <v>1</v>
      </c>
      <c r="D260" s="229">
        <v>255</v>
      </c>
      <c r="E260" s="229" t="s">
        <v>378</v>
      </c>
      <c r="F260" s="229">
        <v>105909</v>
      </c>
    </row>
    <row r="261" spans="2:6" ht="14.5" x14ac:dyDescent="0.35">
      <c r="B261">
        <v>2175</v>
      </c>
      <c r="C261">
        <v>1</v>
      </c>
      <c r="D261" s="229">
        <v>256</v>
      </c>
      <c r="E261" s="229" t="s">
        <v>379</v>
      </c>
      <c r="F261" s="231">
        <v>0.3805</v>
      </c>
    </row>
    <row r="262" spans="2:6" ht="14.5" x14ac:dyDescent="0.35">
      <c r="B262">
        <v>2175</v>
      </c>
      <c r="C262">
        <v>1</v>
      </c>
      <c r="D262" s="229">
        <v>257</v>
      </c>
      <c r="E262" s="229" t="s">
        <v>380</v>
      </c>
      <c r="F262" s="231">
        <v>0.45300000000000001</v>
      </c>
    </row>
    <row r="263" spans="2:6" ht="14.5" x14ac:dyDescent="0.35">
      <c r="B263">
        <v>2175</v>
      </c>
      <c r="C263">
        <v>1</v>
      </c>
      <c r="D263" s="229">
        <v>258</v>
      </c>
      <c r="E263" s="229" t="s">
        <v>381</v>
      </c>
      <c r="F263" s="231">
        <v>0.49199999999999999</v>
      </c>
    </row>
    <row r="264" spans="2:6" ht="14.5" x14ac:dyDescent="0.35">
      <c r="B264">
        <v>2175</v>
      </c>
      <c r="C264">
        <v>1</v>
      </c>
      <c r="D264" s="229">
        <v>259</v>
      </c>
      <c r="E264" s="229" t="s">
        <v>382</v>
      </c>
      <c r="F264" s="231">
        <v>0.37640000000000001</v>
      </c>
    </row>
    <row r="265" spans="2:6" ht="14.5" x14ac:dyDescent="0.35">
      <c r="B265">
        <v>2175</v>
      </c>
      <c r="C265">
        <v>1</v>
      </c>
      <c r="D265" s="229">
        <v>260</v>
      </c>
      <c r="E265" s="229" t="s">
        <v>383</v>
      </c>
      <c r="F265" s="231">
        <v>0.43169999999999997</v>
      </c>
    </row>
    <row r="266" spans="2:6" ht="14.5" x14ac:dyDescent="0.35">
      <c r="B266">
        <v>2175</v>
      </c>
      <c r="C266">
        <v>1</v>
      </c>
      <c r="D266" s="229">
        <v>261</v>
      </c>
      <c r="E266" s="229" t="s">
        <v>384</v>
      </c>
      <c r="F266" s="231">
        <v>0.37630000000000002</v>
      </c>
    </row>
    <row r="267" spans="2:6" ht="14.5" x14ac:dyDescent="0.35">
      <c r="B267">
        <v>2175</v>
      </c>
      <c r="C267">
        <v>1</v>
      </c>
      <c r="D267" s="229">
        <v>262</v>
      </c>
      <c r="E267" s="229" t="s">
        <v>385</v>
      </c>
      <c r="F267" s="231">
        <v>0.37359999999999999</v>
      </c>
    </row>
    <row r="268" spans="2:6" ht="14.5" x14ac:dyDescent="0.35">
      <c r="B268">
        <v>2175</v>
      </c>
      <c r="C268">
        <v>1</v>
      </c>
      <c r="D268" s="229">
        <v>263</v>
      </c>
      <c r="E268" s="229" t="s">
        <v>386</v>
      </c>
      <c r="F268" s="231">
        <v>0.31019999999999998</v>
      </c>
    </row>
    <row r="269" spans="2:6" ht="14.5" x14ac:dyDescent="0.35">
      <c r="B269">
        <v>2175</v>
      </c>
      <c r="C269">
        <v>1</v>
      </c>
      <c r="D269" s="229">
        <v>264</v>
      </c>
      <c r="E269" s="229" t="s">
        <v>387</v>
      </c>
      <c r="F269" s="231">
        <v>0.3659</v>
      </c>
    </row>
    <row r="270" spans="2:6" ht="14.5" x14ac:dyDescent="0.35">
      <c r="B270">
        <v>2175</v>
      </c>
      <c r="C270">
        <v>1</v>
      </c>
      <c r="D270" s="229">
        <v>265</v>
      </c>
      <c r="E270" s="229" t="s">
        <v>388</v>
      </c>
      <c r="F270" s="231">
        <v>0.39829999999999999</v>
      </c>
    </row>
    <row r="271" spans="2:6" ht="14.5" x14ac:dyDescent="0.35">
      <c r="B271">
        <v>2175</v>
      </c>
      <c r="C271">
        <v>1</v>
      </c>
      <c r="D271" s="229">
        <v>266</v>
      </c>
      <c r="E271" s="229" t="s">
        <v>389</v>
      </c>
      <c r="F271" s="231">
        <v>0.3836</v>
      </c>
    </row>
    <row r="272" spans="2:6" ht="14.5" x14ac:dyDescent="0.35">
      <c r="B272">
        <v>2175</v>
      </c>
      <c r="C272">
        <v>1</v>
      </c>
      <c r="D272" s="229">
        <v>267</v>
      </c>
      <c r="E272" s="229" t="s">
        <v>390</v>
      </c>
      <c r="F272" s="231">
        <v>0.36859999999999998</v>
      </c>
    </row>
    <row r="273" spans="2:6" ht="14.5" x14ac:dyDescent="0.35">
      <c r="B273">
        <v>2175</v>
      </c>
      <c r="C273">
        <v>1</v>
      </c>
      <c r="D273" s="229">
        <v>268</v>
      </c>
      <c r="E273" s="229" t="s">
        <v>391</v>
      </c>
      <c r="F273" s="231">
        <v>0.35489999999999999</v>
      </c>
    </row>
    <row r="274" spans="2:6" ht="14.5" x14ac:dyDescent="0.35">
      <c r="B274">
        <v>2175</v>
      </c>
      <c r="C274">
        <v>1</v>
      </c>
      <c r="D274" s="229">
        <v>269</v>
      </c>
      <c r="E274" s="229" t="s">
        <v>392</v>
      </c>
      <c r="F274" s="231">
        <v>0.41470000000000001</v>
      </c>
    </row>
    <row r="275" spans="2:6" ht="14.5" x14ac:dyDescent="0.35">
      <c r="B275">
        <v>2175</v>
      </c>
      <c r="C275">
        <v>1</v>
      </c>
      <c r="D275" s="229">
        <v>270</v>
      </c>
      <c r="E275" s="229" t="s">
        <v>393</v>
      </c>
      <c r="F275" s="231">
        <v>0.38090000000000002</v>
      </c>
    </row>
    <row r="276" spans="2:6" ht="14.5" x14ac:dyDescent="0.35">
      <c r="B276">
        <v>2175</v>
      </c>
      <c r="C276">
        <v>1</v>
      </c>
      <c r="D276" s="229">
        <v>271</v>
      </c>
      <c r="E276" s="229" t="s">
        <v>394</v>
      </c>
      <c r="F276" s="229">
        <v>22305</v>
      </c>
    </row>
    <row r="277" spans="2:6" ht="14.5" x14ac:dyDescent="0.35">
      <c r="B277">
        <v>2175</v>
      </c>
      <c r="C277">
        <v>1</v>
      </c>
      <c r="D277" s="229">
        <v>272</v>
      </c>
      <c r="E277" s="229" t="s">
        <v>395</v>
      </c>
      <c r="F277" s="229">
        <v>6137</v>
      </c>
    </row>
    <row r="278" spans="2:6" ht="14.5" x14ac:dyDescent="0.35">
      <c r="B278">
        <v>2175</v>
      </c>
      <c r="C278">
        <v>1</v>
      </c>
      <c r="D278" s="229">
        <v>273</v>
      </c>
      <c r="E278" s="229" t="s">
        <v>396</v>
      </c>
      <c r="F278" s="229">
        <v>8508</v>
      </c>
    </row>
    <row r="279" spans="2:6" ht="14.5" x14ac:dyDescent="0.35">
      <c r="B279">
        <v>2175</v>
      </c>
      <c r="C279">
        <v>1</v>
      </c>
      <c r="D279" s="229">
        <v>274</v>
      </c>
      <c r="E279" s="229" t="s">
        <v>397</v>
      </c>
      <c r="F279" s="229">
        <v>19995</v>
      </c>
    </row>
    <row r="280" spans="2:6" ht="14.5" x14ac:dyDescent="0.35">
      <c r="B280">
        <v>2175</v>
      </c>
      <c r="C280">
        <v>1</v>
      </c>
      <c r="D280" s="229">
        <v>275</v>
      </c>
      <c r="E280" s="229" t="s">
        <v>398</v>
      </c>
      <c r="F280" s="229">
        <v>16539</v>
      </c>
    </row>
    <row r="281" spans="2:6" ht="14.5" x14ac:dyDescent="0.35">
      <c r="B281">
        <v>2175</v>
      </c>
      <c r="C281">
        <v>1</v>
      </c>
      <c r="D281" s="229">
        <v>276</v>
      </c>
      <c r="E281" s="229" t="s">
        <v>399</v>
      </c>
      <c r="F281" s="229">
        <v>27682</v>
      </c>
    </row>
    <row r="282" spans="2:6" ht="14.5" x14ac:dyDescent="0.35">
      <c r="B282">
        <v>2175</v>
      </c>
      <c r="C282">
        <v>1</v>
      </c>
      <c r="D282" s="229">
        <v>277</v>
      </c>
      <c r="E282" s="229" t="s">
        <v>400</v>
      </c>
      <c r="F282" s="229">
        <v>59085</v>
      </c>
    </row>
    <row r="283" spans="2:6" ht="14.5" x14ac:dyDescent="0.35">
      <c r="B283">
        <v>2175</v>
      </c>
      <c r="C283">
        <v>1</v>
      </c>
      <c r="D283" s="229">
        <v>278</v>
      </c>
      <c r="E283" s="229" t="s">
        <v>401</v>
      </c>
      <c r="F283" s="229">
        <v>16968</v>
      </c>
    </row>
    <row r="284" spans="2:6" ht="14.5" x14ac:dyDescent="0.35">
      <c r="B284">
        <v>2175</v>
      </c>
      <c r="C284">
        <v>1</v>
      </c>
      <c r="D284" s="229">
        <v>279</v>
      </c>
      <c r="E284" s="229" t="s">
        <v>402</v>
      </c>
      <c r="F284" s="229">
        <v>35827</v>
      </c>
    </row>
    <row r="285" spans="2:6" ht="14.5" x14ac:dyDescent="0.35">
      <c r="B285">
        <v>2175</v>
      </c>
      <c r="C285">
        <v>1</v>
      </c>
      <c r="D285" s="229">
        <v>280</v>
      </c>
      <c r="E285" s="229" t="s">
        <v>403</v>
      </c>
      <c r="F285" s="229">
        <v>39585</v>
      </c>
    </row>
    <row r="286" spans="2:6" ht="14.5" x14ac:dyDescent="0.35">
      <c r="B286">
        <v>2175</v>
      </c>
      <c r="C286">
        <v>1</v>
      </c>
      <c r="D286" s="229">
        <v>281</v>
      </c>
      <c r="E286" s="229" t="s">
        <v>404</v>
      </c>
      <c r="F286" s="229">
        <v>1121</v>
      </c>
    </row>
    <row r="287" spans="2:6" ht="14.5" x14ac:dyDescent="0.35">
      <c r="B287">
        <v>2175</v>
      </c>
      <c r="C287">
        <v>1</v>
      </c>
      <c r="D287" s="229">
        <v>282</v>
      </c>
      <c r="E287" s="229" t="s">
        <v>405</v>
      </c>
      <c r="F287" s="229">
        <v>1050</v>
      </c>
    </row>
    <row r="288" spans="2:6" ht="14.5" x14ac:dyDescent="0.35">
      <c r="B288">
        <v>2175</v>
      </c>
      <c r="C288">
        <v>1</v>
      </c>
      <c r="D288" s="229">
        <v>283</v>
      </c>
      <c r="E288" s="229" t="s">
        <v>406</v>
      </c>
      <c r="F288" s="229">
        <v>21910</v>
      </c>
    </row>
    <row r="289" spans="2:6" ht="14.5" x14ac:dyDescent="0.35">
      <c r="B289">
        <v>2175</v>
      </c>
      <c r="C289">
        <v>1</v>
      </c>
      <c r="D289" s="229">
        <v>284</v>
      </c>
      <c r="E289" s="229" t="s">
        <v>407</v>
      </c>
      <c r="F289" s="229">
        <v>1365</v>
      </c>
    </row>
    <row r="290" spans="2:6" ht="14.5" x14ac:dyDescent="0.35">
      <c r="B290">
        <v>2175</v>
      </c>
      <c r="C290">
        <v>1</v>
      </c>
      <c r="D290" s="229">
        <v>285</v>
      </c>
      <c r="E290" s="229" t="s">
        <v>408</v>
      </c>
      <c r="F290" s="229">
        <v>278077</v>
      </c>
    </row>
    <row r="291" spans="2:6" ht="14.5" x14ac:dyDescent="0.35">
      <c r="B291">
        <v>2175</v>
      </c>
      <c r="C291">
        <v>1</v>
      </c>
      <c r="D291" s="229">
        <v>286</v>
      </c>
      <c r="E291" s="229" t="s">
        <v>409</v>
      </c>
      <c r="F291" s="229">
        <v>19110</v>
      </c>
    </row>
    <row r="292" spans="2:6" ht="14.5" x14ac:dyDescent="0.35">
      <c r="B292">
        <v>2175</v>
      </c>
      <c r="C292">
        <v>1</v>
      </c>
      <c r="D292" s="229">
        <v>287</v>
      </c>
      <c r="E292" s="229" t="s">
        <v>410</v>
      </c>
      <c r="F292" s="229">
        <v>5305</v>
      </c>
    </row>
    <row r="293" spans="2:6" ht="14.5" x14ac:dyDescent="0.35">
      <c r="B293">
        <v>2175</v>
      </c>
      <c r="C293">
        <v>1</v>
      </c>
      <c r="D293" s="229">
        <v>288</v>
      </c>
      <c r="E293" s="229" t="s">
        <v>411</v>
      </c>
      <c r="F293" s="229">
        <v>7840</v>
      </c>
    </row>
    <row r="294" spans="2:6" ht="14.5" x14ac:dyDescent="0.35">
      <c r="B294">
        <v>2175</v>
      </c>
      <c r="C294">
        <v>1</v>
      </c>
      <c r="D294" s="229">
        <v>289</v>
      </c>
      <c r="E294" s="229" t="s">
        <v>412</v>
      </c>
      <c r="F294" s="229">
        <v>17419</v>
      </c>
    </row>
    <row r="295" spans="2:6" ht="14.5" x14ac:dyDescent="0.35">
      <c r="B295">
        <v>2175</v>
      </c>
      <c r="C295">
        <v>1</v>
      </c>
      <c r="D295" s="229">
        <v>290</v>
      </c>
      <c r="E295" s="229" t="s">
        <v>413</v>
      </c>
      <c r="F295" s="229">
        <v>14434</v>
      </c>
    </row>
    <row r="296" spans="2:6" ht="14.5" x14ac:dyDescent="0.35">
      <c r="B296">
        <v>2175</v>
      </c>
      <c r="C296">
        <v>1</v>
      </c>
      <c r="D296" s="229">
        <v>291</v>
      </c>
      <c r="E296" s="229" t="s">
        <v>414</v>
      </c>
      <c r="F296" s="229">
        <v>24014</v>
      </c>
    </row>
    <row r="297" spans="2:6" ht="14.5" x14ac:dyDescent="0.35">
      <c r="B297">
        <v>2175</v>
      </c>
      <c r="C297">
        <v>1</v>
      </c>
      <c r="D297" s="229">
        <v>292</v>
      </c>
      <c r="E297" s="229" t="s">
        <v>415</v>
      </c>
      <c r="F297" s="229">
        <v>50055</v>
      </c>
    </row>
    <row r="298" spans="2:6" ht="14.5" x14ac:dyDescent="0.35">
      <c r="B298">
        <v>2175</v>
      </c>
      <c r="C298">
        <v>1</v>
      </c>
      <c r="D298" s="229">
        <v>293</v>
      </c>
      <c r="E298" s="229" t="s">
        <v>416</v>
      </c>
      <c r="F298" s="229">
        <v>13259</v>
      </c>
    </row>
    <row r="299" spans="2:6" ht="14.5" x14ac:dyDescent="0.35">
      <c r="B299">
        <v>2175</v>
      </c>
      <c r="C299">
        <v>1</v>
      </c>
      <c r="D299" s="229">
        <v>294</v>
      </c>
      <c r="E299" s="229" t="s">
        <v>417</v>
      </c>
      <c r="F299" s="229">
        <v>29234</v>
      </c>
    </row>
    <row r="300" spans="2:6" ht="14.5" x14ac:dyDescent="0.35">
      <c r="B300">
        <v>2175</v>
      </c>
      <c r="C300">
        <v>1</v>
      </c>
      <c r="D300" s="229">
        <v>295</v>
      </c>
      <c r="E300" s="229" t="s">
        <v>418</v>
      </c>
      <c r="F300" s="229">
        <v>33593</v>
      </c>
    </row>
    <row r="301" spans="2:6" ht="14.5" x14ac:dyDescent="0.35">
      <c r="B301">
        <v>2175</v>
      </c>
      <c r="C301">
        <v>1</v>
      </c>
      <c r="D301" s="229">
        <v>296</v>
      </c>
      <c r="E301" s="229" t="s">
        <v>419</v>
      </c>
      <c r="F301" s="229">
        <v>1020</v>
      </c>
    </row>
    <row r="302" spans="2:6" ht="14.5" x14ac:dyDescent="0.35">
      <c r="B302">
        <v>2175</v>
      </c>
      <c r="C302">
        <v>1</v>
      </c>
      <c r="D302" s="229">
        <v>297</v>
      </c>
      <c r="E302" s="229" t="s">
        <v>420</v>
      </c>
      <c r="F302" s="229">
        <v>941</v>
      </c>
    </row>
    <row r="303" spans="2:6" ht="14.5" x14ac:dyDescent="0.35">
      <c r="B303">
        <v>2175</v>
      </c>
      <c r="C303">
        <v>1</v>
      </c>
      <c r="D303" s="229">
        <v>298</v>
      </c>
      <c r="E303" s="229" t="s">
        <v>421</v>
      </c>
      <c r="F303" s="229">
        <v>18654</v>
      </c>
    </row>
    <row r="304" spans="2:6" ht="14.5" x14ac:dyDescent="0.35">
      <c r="B304">
        <v>2175</v>
      </c>
      <c r="C304">
        <v>1</v>
      </c>
      <c r="D304" s="229">
        <v>299</v>
      </c>
      <c r="E304" s="229" t="s">
        <v>422</v>
      </c>
      <c r="F304" s="229">
        <v>1235</v>
      </c>
    </row>
    <row r="305" spans="2:6" ht="14.5" x14ac:dyDescent="0.35">
      <c r="B305">
        <v>2175</v>
      </c>
      <c r="C305">
        <v>1</v>
      </c>
      <c r="D305" s="229">
        <v>300</v>
      </c>
      <c r="E305" s="229" t="s">
        <v>423</v>
      </c>
      <c r="F305" s="229">
        <v>236113</v>
      </c>
    </row>
    <row r="306" spans="2:6" ht="14.5" x14ac:dyDescent="0.35">
      <c r="B306">
        <v>2175</v>
      </c>
      <c r="C306">
        <v>1</v>
      </c>
      <c r="D306" s="229">
        <v>301</v>
      </c>
      <c r="E306" s="229" t="s">
        <v>424</v>
      </c>
      <c r="F306" s="231">
        <v>0.85680000000000001</v>
      </c>
    </row>
    <row r="307" spans="2:6" ht="14.5" x14ac:dyDescent="0.35">
      <c r="B307">
        <v>2175</v>
      </c>
      <c r="C307">
        <v>1</v>
      </c>
      <c r="D307" s="229">
        <v>302</v>
      </c>
      <c r="E307" s="229" t="s">
        <v>425</v>
      </c>
      <c r="F307" s="231">
        <v>0.86439999999999995</v>
      </c>
    </row>
    <row r="308" spans="2:6" ht="14.5" x14ac:dyDescent="0.35">
      <c r="B308">
        <v>2175</v>
      </c>
      <c r="C308">
        <v>1</v>
      </c>
      <c r="D308" s="229">
        <v>303</v>
      </c>
      <c r="E308" s="229" t="s">
        <v>426</v>
      </c>
      <c r="F308" s="231">
        <v>0.92149999999999999</v>
      </c>
    </row>
    <row r="309" spans="2:6" ht="14.5" x14ac:dyDescent="0.35">
      <c r="B309">
        <v>2175</v>
      </c>
      <c r="C309">
        <v>1</v>
      </c>
      <c r="D309" s="229">
        <v>304</v>
      </c>
      <c r="E309" s="229" t="s">
        <v>427</v>
      </c>
      <c r="F309" s="231">
        <v>0.87119999999999997</v>
      </c>
    </row>
    <row r="310" spans="2:6" ht="14.5" x14ac:dyDescent="0.35">
      <c r="B310">
        <v>2175</v>
      </c>
      <c r="C310">
        <v>1</v>
      </c>
      <c r="D310" s="229">
        <v>305</v>
      </c>
      <c r="E310" s="229" t="s">
        <v>428</v>
      </c>
      <c r="F310" s="231">
        <v>0.87270000000000003</v>
      </c>
    </row>
    <row r="311" spans="2:6" ht="14.5" x14ac:dyDescent="0.35">
      <c r="B311">
        <v>2175</v>
      </c>
      <c r="C311">
        <v>1</v>
      </c>
      <c r="D311" s="229">
        <v>306</v>
      </c>
      <c r="E311" s="229" t="s">
        <v>429</v>
      </c>
      <c r="F311" s="231">
        <v>0.86750000000000005</v>
      </c>
    </row>
    <row r="312" spans="2:6" ht="14.5" x14ac:dyDescent="0.35">
      <c r="B312">
        <v>2175</v>
      </c>
      <c r="C312">
        <v>1</v>
      </c>
      <c r="D312" s="229">
        <v>307</v>
      </c>
      <c r="E312" s="229" t="s">
        <v>430</v>
      </c>
      <c r="F312" s="231">
        <v>0.84719999999999995</v>
      </c>
    </row>
    <row r="313" spans="2:6" ht="14.5" x14ac:dyDescent="0.35">
      <c r="B313">
        <v>2175</v>
      </c>
      <c r="C313">
        <v>1</v>
      </c>
      <c r="D313" s="229">
        <v>308</v>
      </c>
      <c r="E313" s="229" t="s">
        <v>431</v>
      </c>
      <c r="F313" s="231">
        <v>0.78139999999999998</v>
      </c>
    </row>
    <row r="314" spans="2:6" ht="14.5" x14ac:dyDescent="0.35">
      <c r="B314">
        <v>2175</v>
      </c>
      <c r="C314">
        <v>1</v>
      </c>
      <c r="D314" s="229">
        <v>309</v>
      </c>
      <c r="E314" s="229" t="s">
        <v>432</v>
      </c>
      <c r="F314" s="231">
        <v>0.81599999999999995</v>
      </c>
    </row>
    <row r="315" spans="2:6" ht="14.5" x14ac:dyDescent="0.35">
      <c r="B315">
        <v>2175</v>
      </c>
      <c r="C315">
        <v>1</v>
      </c>
      <c r="D315" s="229">
        <v>310</v>
      </c>
      <c r="E315" s="229" t="s">
        <v>433</v>
      </c>
      <c r="F315" s="231">
        <v>0.84860000000000002</v>
      </c>
    </row>
    <row r="316" spans="2:6" ht="14.5" x14ac:dyDescent="0.35">
      <c r="B316">
        <v>2175</v>
      </c>
      <c r="C316">
        <v>1</v>
      </c>
      <c r="D316" s="229">
        <v>311</v>
      </c>
      <c r="E316" s="229" t="s">
        <v>434</v>
      </c>
      <c r="F316" s="231">
        <v>0.90990000000000004</v>
      </c>
    </row>
    <row r="317" spans="2:6" ht="14.5" x14ac:dyDescent="0.35">
      <c r="B317">
        <v>2175</v>
      </c>
      <c r="C317">
        <v>1</v>
      </c>
      <c r="D317" s="229">
        <v>312</v>
      </c>
      <c r="E317" s="229" t="s">
        <v>435</v>
      </c>
      <c r="F317" s="231">
        <v>0.8962</v>
      </c>
    </row>
    <row r="318" spans="2:6" ht="14.5" x14ac:dyDescent="0.35">
      <c r="B318">
        <v>2175</v>
      </c>
      <c r="C318">
        <v>1</v>
      </c>
      <c r="D318" s="229">
        <v>313</v>
      </c>
      <c r="E318" s="229" t="s">
        <v>436</v>
      </c>
      <c r="F318" s="231">
        <v>0.85140000000000005</v>
      </c>
    </row>
    <row r="319" spans="2:6" ht="14.5" x14ac:dyDescent="0.35">
      <c r="B319">
        <v>2175</v>
      </c>
      <c r="C319">
        <v>1</v>
      </c>
      <c r="D319" s="229">
        <v>314</v>
      </c>
      <c r="E319" s="229" t="s">
        <v>437</v>
      </c>
      <c r="F319" s="231">
        <v>0.90480000000000005</v>
      </c>
    </row>
    <row r="320" spans="2:6" ht="14.5" x14ac:dyDescent="0.35">
      <c r="B320">
        <v>2175</v>
      </c>
      <c r="C320">
        <v>1</v>
      </c>
      <c r="D320" s="229">
        <v>315</v>
      </c>
      <c r="E320" s="229" t="s">
        <v>438</v>
      </c>
      <c r="F320" s="231">
        <v>0.84909999999999997</v>
      </c>
    </row>
    <row r="321" spans="2:6" ht="14.5" x14ac:dyDescent="0.35">
      <c r="B321">
        <v>2175</v>
      </c>
      <c r="C321">
        <v>1</v>
      </c>
      <c r="D321" s="229">
        <v>316</v>
      </c>
      <c r="E321" s="229" t="s">
        <v>439</v>
      </c>
      <c r="F321" s="229">
        <v>22305</v>
      </c>
    </row>
    <row r="322" spans="2:6" ht="14.5" x14ac:dyDescent="0.35">
      <c r="B322">
        <v>2175</v>
      </c>
      <c r="C322">
        <v>1</v>
      </c>
      <c r="D322" s="229">
        <v>317</v>
      </c>
      <c r="E322" s="229" t="s">
        <v>440</v>
      </c>
      <c r="F322" s="229">
        <v>6137</v>
      </c>
    </row>
    <row r="323" spans="2:6" ht="14.5" x14ac:dyDescent="0.35">
      <c r="B323">
        <v>2175</v>
      </c>
      <c r="C323">
        <v>1</v>
      </c>
      <c r="D323" s="229">
        <v>318</v>
      </c>
      <c r="E323" s="229" t="s">
        <v>441</v>
      </c>
      <c r="F323" s="229">
        <v>8508</v>
      </c>
    </row>
    <row r="324" spans="2:6" ht="14.5" x14ac:dyDescent="0.35">
      <c r="B324">
        <v>2175</v>
      </c>
      <c r="C324">
        <v>1</v>
      </c>
      <c r="D324" s="229">
        <v>319</v>
      </c>
      <c r="E324" s="229" t="s">
        <v>442</v>
      </c>
      <c r="F324" s="229">
        <v>19995</v>
      </c>
    </row>
    <row r="325" spans="2:6" ht="14.5" x14ac:dyDescent="0.35">
      <c r="B325">
        <v>2175</v>
      </c>
      <c r="C325">
        <v>1</v>
      </c>
      <c r="D325" s="229">
        <v>320</v>
      </c>
      <c r="E325" s="229" t="s">
        <v>443</v>
      </c>
      <c r="F325" s="229">
        <v>16539</v>
      </c>
    </row>
    <row r="326" spans="2:6" ht="14.5" x14ac:dyDescent="0.35">
      <c r="B326">
        <v>2175</v>
      </c>
      <c r="C326">
        <v>1</v>
      </c>
      <c r="D326" s="229">
        <v>321</v>
      </c>
      <c r="E326" s="229" t="s">
        <v>444</v>
      </c>
      <c r="F326" s="229">
        <v>27682</v>
      </c>
    </row>
    <row r="327" spans="2:6" ht="14.5" x14ac:dyDescent="0.35">
      <c r="B327">
        <v>2175</v>
      </c>
      <c r="C327">
        <v>1</v>
      </c>
      <c r="D327" s="229">
        <v>322</v>
      </c>
      <c r="E327" s="229" t="s">
        <v>445</v>
      </c>
      <c r="F327" s="229">
        <v>59085</v>
      </c>
    </row>
    <row r="328" spans="2:6" ht="14.5" x14ac:dyDescent="0.35">
      <c r="B328">
        <v>2175</v>
      </c>
      <c r="C328">
        <v>1</v>
      </c>
      <c r="D328" s="229">
        <v>323</v>
      </c>
      <c r="E328" s="229" t="s">
        <v>446</v>
      </c>
      <c r="F328" s="229">
        <v>16968</v>
      </c>
    </row>
    <row r="329" spans="2:6" ht="14.5" x14ac:dyDescent="0.35">
      <c r="B329">
        <v>2175</v>
      </c>
      <c r="C329">
        <v>1</v>
      </c>
      <c r="D329" s="229">
        <v>324</v>
      </c>
      <c r="E329" s="229" t="s">
        <v>447</v>
      </c>
      <c r="F329" s="229">
        <v>35827</v>
      </c>
    </row>
    <row r="330" spans="2:6" ht="14.5" x14ac:dyDescent="0.35">
      <c r="B330">
        <v>2175</v>
      </c>
      <c r="C330">
        <v>1</v>
      </c>
      <c r="D330" s="229">
        <v>325</v>
      </c>
      <c r="E330" s="229" t="s">
        <v>448</v>
      </c>
      <c r="F330" s="229">
        <v>39585</v>
      </c>
    </row>
    <row r="331" spans="2:6" ht="14.5" x14ac:dyDescent="0.35">
      <c r="B331">
        <v>2175</v>
      </c>
      <c r="C331">
        <v>1</v>
      </c>
      <c r="D331" s="229">
        <v>326</v>
      </c>
      <c r="E331" s="229" t="s">
        <v>449</v>
      </c>
      <c r="F331" s="229">
        <v>1121</v>
      </c>
    </row>
    <row r="332" spans="2:6" ht="14.5" x14ac:dyDescent="0.35">
      <c r="B332">
        <v>2175</v>
      </c>
      <c r="C332">
        <v>1</v>
      </c>
      <c r="D332" s="229">
        <v>327</v>
      </c>
      <c r="E332" s="229" t="s">
        <v>450</v>
      </c>
      <c r="F332" s="229">
        <v>1050</v>
      </c>
    </row>
    <row r="333" spans="2:6" ht="14.5" x14ac:dyDescent="0.35">
      <c r="B333">
        <v>2175</v>
      </c>
      <c r="C333">
        <v>1</v>
      </c>
      <c r="D333" s="229">
        <v>328</v>
      </c>
      <c r="E333" s="229" t="s">
        <v>451</v>
      </c>
      <c r="F333" s="229">
        <v>21910</v>
      </c>
    </row>
    <row r="334" spans="2:6" ht="14.5" x14ac:dyDescent="0.35">
      <c r="B334">
        <v>2175</v>
      </c>
      <c r="C334">
        <v>1</v>
      </c>
      <c r="D334" s="229">
        <v>329</v>
      </c>
      <c r="E334" s="229" t="s">
        <v>452</v>
      </c>
      <c r="F334" s="229">
        <v>1365</v>
      </c>
    </row>
    <row r="335" spans="2:6" ht="14.5" x14ac:dyDescent="0.35">
      <c r="B335">
        <v>2175</v>
      </c>
      <c r="C335">
        <v>1</v>
      </c>
      <c r="D335" s="229">
        <v>330</v>
      </c>
      <c r="E335" s="229" t="s">
        <v>453</v>
      </c>
      <c r="F335" s="229">
        <v>278077</v>
      </c>
    </row>
    <row r="336" spans="2:6" ht="14.5" x14ac:dyDescent="0.35">
      <c r="B336">
        <v>2175</v>
      </c>
      <c r="C336">
        <v>1</v>
      </c>
      <c r="D336" s="229">
        <v>331</v>
      </c>
      <c r="E336" s="229" t="s">
        <v>454</v>
      </c>
      <c r="F336" s="229">
        <v>486</v>
      </c>
    </row>
    <row r="337" spans="2:6" ht="14.5" x14ac:dyDescent="0.35">
      <c r="B337">
        <v>2175</v>
      </c>
      <c r="C337">
        <v>1</v>
      </c>
      <c r="D337" s="229">
        <v>332</v>
      </c>
      <c r="E337" s="229" t="s">
        <v>455</v>
      </c>
      <c r="F337" s="229">
        <v>84</v>
      </c>
    </row>
    <row r="338" spans="2:6" ht="14.5" x14ac:dyDescent="0.35">
      <c r="B338">
        <v>2175</v>
      </c>
      <c r="C338">
        <v>1</v>
      </c>
      <c r="D338" s="229">
        <v>333</v>
      </c>
      <c r="E338" s="229" t="s">
        <v>456</v>
      </c>
      <c r="F338" s="229">
        <v>47</v>
      </c>
    </row>
    <row r="339" spans="2:6" ht="14.5" x14ac:dyDescent="0.35">
      <c r="B339">
        <v>2175</v>
      </c>
      <c r="C339">
        <v>1</v>
      </c>
      <c r="D339" s="229">
        <v>334</v>
      </c>
      <c r="E339" s="229" t="s">
        <v>457</v>
      </c>
      <c r="F339" s="229">
        <v>380</v>
      </c>
    </row>
    <row r="340" spans="2:6" ht="14.5" x14ac:dyDescent="0.35">
      <c r="B340">
        <v>2175</v>
      </c>
      <c r="C340">
        <v>1</v>
      </c>
      <c r="D340" s="229">
        <v>335</v>
      </c>
      <c r="E340" s="229" t="s">
        <v>458</v>
      </c>
      <c r="F340" s="229">
        <v>399</v>
      </c>
    </row>
    <row r="341" spans="2:6" ht="14.5" x14ac:dyDescent="0.35">
      <c r="B341">
        <v>2175</v>
      </c>
      <c r="C341">
        <v>1</v>
      </c>
      <c r="D341" s="229">
        <v>336</v>
      </c>
      <c r="E341" s="229" t="s">
        <v>459</v>
      </c>
      <c r="F341" s="229">
        <v>500</v>
      </c>
    </row>
    <row r="342" spans="2:6" ht="14.5" x14ac:dyDescent="0.35">
      <c r="B342">
        <v>2175</v>
      </c>
      <c r="C342">
        <v>1</v>
      </c>
      <c r="D342" s="229">
        <v>337</v>
      </c>
      <c r="E342" s="229" t="s">
        <v>460</v>
      </c>
      <c r="F342" s="229">
        <v>935</v>
      </c>
    </row>
    <row r="343" spans="2:6" ht="14.5" x14ac:dyDescent="0.35">
      <c r="B343">
        <v>2175</v>
      </c>
      <c r="C343">
        <v>1</v>
      </c>
      <c r="D343" s="229">
        <v>338</v>
      </c>
      <c r="E343" s="229" t="s">
        <v>461</v>
      </c>
      <c r="F343" s="229">
        <v>503</v>
      </c>
    </row>
    <row r="344" spans="2:6" ht="14.5" x14ac:dyDescent="0.35">
      <c r="B344">
        <v>2175</v>
      </c>
      <c r="C344">
        <v>1</v>
      </c>
      <c r="D344" s="229">
        <v>339</v>
      </c>
      <c r="E344" s="229" t="s">
        <v>462</v>
      </c>
      <c r="F344" s="229">
        <v>912</v>
      </c>
    </row>
    <row r="345" spans="2:6" ht="14.5" x14ac:dyDescent="0.35">
      <c r="B345">
        <v>2175</v>
      </c>
      <c r="C345">
        <v>1</v>
      </c>
      <c r="D345" s="229">
        <v>340</v>
      </c>
      <c r="E345" s="229" t="s">
        <v>463</v>
      </c>
      <c r="F345" s="229">
        <v>642</v>
      </c>
    </row>
    <row r="346" spans="2:6" ht="14.5" x14ac:dyDescent="0.35">
      <c r="B346">
        <v>2175</v>
      </c>
      <c r="C346">
        <v>1</v>
      </c>
      <c r="D346" s="229">
        <v>341</v>
      </c>
      <c r="E346" s="229" t="s">
        <v>464</v>
      </c>
      <c r="F346" s="229">
        <v>37</v>
      </c>
    </row>
    <row r="347" spans="2:6" ht="14.5" x14ac:dyDescent="0.35">
      <c r="B347">
        <v>2175</v>
      </c>
      <c r="C347">
        <v>1</v>
      </c>
      <c r="D347" s="229">
        <v>342</v>
      </c>
      <c r="E347" s="229" t="s">
        <v>465</v>
      </c>
      <c r="F347" s="229">
        <v>8</v>
      </c>
    </row>
    <row r="348" spans="2:6" ht="14.5" x14ac:dyDescent="0.35">
      <c r="B348">
        <v>2175</v>
      </c>
      <c r="C348">
        <v>1</v>
      </c>
      <c r="D348" s="229">
        <v>343</v>
      </c>
      <c r="E348" s="229" t="s">
        <v>466</v>
      </c>
      <c r="F348" s="229">
        <v>485</v>
      </c>
    </row>
    <row r="349" spans="2:6" ht="14.5" x14ac:dyDescent="0.35">
      <c r="B349">
        <v>2175</v>
      </c>
      <c r="C349">
        <v>1</v>
      </c>
      <c r="D349" s="229">
        <v>344</v>
      </c>
      <c r="E349" s="229" t="s">
        <v>467</v>
      </c>
      <c r="F349" s="229">
        <v>18</v>
      </c>
    </row>
    <row r="350" spans="2:6" ht="14.5" x14ac:dyDescent="0.35">
      <c r="B350">
        <v>2175</v>
      </c>
      <c r="C350">
        <v>1</v>
      </c>
      <c r="D350" s="229">
        <v>345</v>
      </c>
      <c r="E350" s="229" t="s">
        <v>468</v>
      </c>
      <c r="F350" s="229">
        <v>5436</v>
      </c>
    </row>
    <row r="351" spans="2:6" ht="14.5" x14ac:dyDescent="0.35">
      <c r="B351">
        <v>2175</v>
      </c>
      <c r="C351">
        <v>1</v>
      </c>
      <c r="D351" s="229">
        <v>346</v>
      </c>
      <c r="E351" s="229" t="s">
        <v>469</v>
      </c>
      <c r="F351" s="231">
        <v>2.18E-2</v>
      </c>
    </row>
    <row r="352" spans="2:6" ht="14.5" x14ac:dyDescent="0.35">
      <c r="B352">
        <v>2175</v>
      </c>
      <c r="C352">
        <v>1</v>
      </c>
      <c r="D352" s="229">
        <v>347</v>
      </c>
      <c r="E352" s="229" t="s">
        <v>470</v>
      </c>
      <c r="F352" s="231">
        <v>1.37E-2</v>
      </c>
    </row>
    <row r="353" spans="2:6" ht="14.5" x14ac:dyDescent="0.35">
      <c r="B353">
        <v>2175</v>
      </c>
      <c r="C353">
        <v>1</v>
      </c>
      <c r="D353" s="229">
        <v>348</v>
      </c>
      <c r="E353" s="229" t="s">
        <v>471</v>
      </c>
      <c r="F353" s="231">
        <v>5.4999999999999997E-3</v>
      </c>
    </row>
    <row r="354" spans="2:6" ht="14.5" x14ac:dyDescent="0.35">
      <c r="B354">
        <v>2175</v>
      </c>
      <c r="C354">
        <v>1</v>
      </c>
      <c r="D354" s="229">
        <v>349</v>
      </c>
      <c r="E354" s="229" t="s">
        <v>472</v>
      </c>
      <c r="F354" s="231">
        <v>1.9E-2</v>
      </c>
    </row>
    <row r="355" spans="2:6" ht="14.5" x14ac:dyDescent="0.35">
      <c r="B355">
        <v>2175</v>
      </c>
      <c r="C355">
        <v>1</v>
      </c>
      <c r="D355" s="229">
        <v>350</v>
      </c>
      <c r="E355" s="229" t="s">
        <v>473</v>
      </c>
      <c r="F355" s="231">
        <v>2.41E-2</v>
      </c>
    </row>
    <row r="356" spans="2:6" ht="14.5" x14ac:dyDescent="0.35">
      <c r="B356">
        <v>2175</v>
      </c>
      <c r="C356">
        <v>1</v>
      </c>
      <c r="D356" s="229">
        <v>351</v>
      </c>
      <c r="E356" s="229" t="s">
        <v>474</v>
      </c>
      <c r="F356" s="231">
        <v>1.8100000000000002E-2</v>
      </c>
    </row>
    <row r="357" spans="2:6" ht="14.5" x14ac:dyDescent="0.35">
      <c r="B357">
        <v>2175</v>
      </c>
      <c r="C357">
        <v>1</v>
      </c>
      <c r="D357" s="229">
        <v>352</v>
      </c>
      <c r="E357" s="229" t="s">
        <v>475</v>
      </c>
      <c r="F357" s="231">
        <v>1.5800000000000002E-2</v>
      </c>
    </row>
    <row r="358" spans="2:6" ht="14.5" x14ac:dyDescent="0.35">
      <c r="B358">
        <v>2175</v>
      </c>
      <c r="C358">
        <v>1</v>
      </c>
      <c r="D358" s="229">
        <v>353</v>
      </c>
      <c r="E358" s="229" t="s">
        <v>476</v>
      </c>
      <c r="F358" s="231">
        <v>2.9600000000000001E-2</v>
      </c>
    </row>
    <row r="359" spans="2:6" ht="14.5" x14ac:dyDescent="0.35">
      <c r="B359">
        <v>2175</v>
      </c>
      <c r="C359">
        <v>1</v>
      </c>
      <c r="D359" s="229">
        <v>354</v>
      </c>
      <c r="E359" s="229" t="s">
        <v>477</v>
      </c>
      <c r="F359" s="231">
        <v>2.5499999999999998E-2</v>
      </c>
    </row>
    <row r="360" spans="2:6" ht="14.5" x14ac:dyDescent="0.35">
      <c r="B360">
        <v>2175</v>
      </c>
      <c r="C360">
        <v>1</v>
      </c>
      <c r="D360" s="229">
        <v>355</v>
      </c>
      <c r="E360" s="229" t="s">
        <v>478</v>
      </c>
      <c r="F360" s="231">
        <v>1.6199999999999999E-2</v>
      </c>
    </row>
    <row r="361" spans="2:6" ht="14.5" x14ac:dyDescent="0.35">
      <c r="B361">
        <v>2175</v>
      </c>
      <c r="C361">
        <v>1</v>
      </c>
      <c r="D361" s="229">
        <v>356</v>
      </c>
      <c r="E361" s="229" t="s">
        <v>479</v>
      </c>
      <c r="F361" s="231">
        <v>3.3000000000000002E-2</v>
      </c>
    </row>
    <row r="362" spans="2:6" ht="14.5" x14ac:dyDescent="0.35">
      <c r="B362">
        <v>2175</v>
      </c>
      <c r="C362">
        <v>1</v>
      </c>
      <c r="D362" s="229">
        <v>357</v>
      </c>
      <c r="E362" s="229" t="s">
        <v>480</v>
      </c>
      <c r="F362" s="231">
        <v>7.6E-3</v>
      </c>
    </row>
    <row r="363" spans="2:6" ht="14.5" x14ac:dyDescent="0.35">
      <c r="B363">
        <v>2175</v>
      </c>
      <c r="C363">
        <v>1</v>
      </c>
      <c r="D363" s="229">
        <v>358</v>
      </c>
      <c r="E363" s="229" t="s">
        <v>481</v>
      </c>
      <c r="F363" s="231">
        <v>2.2100000000000002E-2</v>
      </c>
    </row>
    <row r="364" spans="2:6" ht="14.5" x14ac:dyDescent="0.35">
      <c r="B364">
        <v>2175</v>
      </c>
      <c r="C364">
        <v>1</v>
      </c>
      <c r="D364" s="229">
        <v>359</v>
      </c>
      <c r="E364" s="229" t="s">
        <v>482</v>
      </c>
      <c r="F364" s="231">
        <v>1.32E-2</v>
      </c>
    </row>
    <row r="365" spans="2:6" ht="14.5" x14ac:dyDescent="0.35">
      <c r="B365">
        <v>2175</v>
      </c>
      <c r="C365">
        <v>1</v>
      </c>
      <c r="D365" s="229">
        <v>360</v>
      </c>
      <c r="E365" s="229" t="s">
        <v>483</v>
      </c>
      <c r="F365" s="231">
        <v>1.95E-2</v>
      </c>
    </row>
    <row r="366" spans="2:6" ht="14.5" x14ac:dyDescent="0.35">
      <c r="B366">
        <v>2175</v>
      </c>
      <c r="C366">
        <v>1</v>
      </c>
      <c r="D366" s="229">
        <v>361</v>
      </c>
      <c r="E366" s="229" t="s">
        <v>484</v>
      </c>
      <c r="F366" s="229">
        <v>17340</v>
      </c>
    </row>
    <row r="367" spans="2:6" ht="14.5" x14ac:dyDescent="0.35">
      <c r="B367">
        <v>2175</v>
      </c>
      <c r="C367">
        <v>1</v>
      </c>
      <c r="D367" s="229">
        <v>362</v>
      </c>
      <c r="E367" s="229" t="s">
        <v>485</v>
      </c>
      <c r="F367" s="229">
        <v>5273</v>
      </c>
    </row>
    <row r="368" spans="2:6" ht="14.5" x14ac:dyDescent="0.35">
      <c r="B368">
        <v>2175</v>
      </c>
      <c r="C368">
        <v>1</v>
      </c>
      <c r="D368" s="229">
        <v>363</v>
      </c>
      <c r="E368" s="229" t="s">
        <v>486</v>
      </c>
      <c r="F368" s="229">
        <v>7819</v>
      </c>
    </row>
    <row r="369" spans="2:6" ht="14.5" x14ac:dyDescent="0.35">
      <c r="B369">
        <v>2175</v>
      </c>
      <c r="C369">
        <v>1</v>
      </c>
      <c r="D369" s="229">
        <v>364</v>
      </c>
      <c r="E369" s="229" t="s">
        <v>487</v>
      </c>
      <c r="F369" s="229">
        <v>15121</v>
      </c>
    </row>
    <row r="370" spans="2:6" ht="14.5" x14ac:dyDescent="0.35">
      <c r="B370">
        <v>2175</v>
      </c>
      <c r="C370">
        <v>1</v>
      </c>
      <c r="D370" s="229">
        <v>365</v>
      </c>
      <c r="E370" s="229" t="s">
        <v>488</v>
      </c>
      <c r="F370" s="229">
        <v>13047</v>
      </c>
    </row>
    <row r="371" spans="2:6" ht="14.5" x14ac:dyDescent="0.35">
      <c r="B371">
        <v>2175</v>
      </c>
      <c r="C371">
        <v>1</v>
      </c>
      <c r="D371" s="229">
        <v>366</v>
      </c>
      <c r="E371" s="229" t="s">
        <v>489</v>
      </c>
      <c r="F371" s="229">
        <v>21070</v>
      </c>
    </row>
    <row r="372" spans="2:6" ht="14.5" x14ac:dyDescent="0.35">
      <c r="B372">
        <v>2175</v>
      </c>
      <c r="C372">
        <v>1</v>
      </c>
      <c r="D372" s="229">
        <v>367</v>
      </c>
      <c r="E372" s="229" t="s">
        <v>490</v>
      </c>
      <c r="F372" s="229">
        <v>43445</v>
      </c>
    </row>
    <row r="373" spans="2:6" ht="14.5" x14ac:dyDescent="0.35">
      <c r="B373">
        <v>2175</v>
      </c>
      <c r="C373">
        <v>1</v>
      </c>
      <c r="D373" s="229">
        <v>368</v>
      </c>
      <c r="E373" s="229" t="s">
        <v>491</v>
      </c>
      <c r="F373" s="229">
        <v>11141</v>
      </c>
    </row>
    <row r="374" spans="2:6" ht="14.5" x14ac:dyDescent="0.35">
      <c r="B374">
        <v>2175</v>
      </c>
      <c r="C374">
        <v>1</v>
      </c>
      <c r="D374" s="229">
        <v>369</v>
      </c>
      <c r="E374" s="229" t="s">
        <v>492</v>
      </c>
      <c r="F374" s="229">
        <v>23777</v>
      </c>
    </row>
    <row r="375" spans="2:6" ht="14.5" x14ac:dyDescent="0.35">
      <c r="B375">
        <v>2175</v>
      </c>
      <c r="C375">
        <v>1</v>
      </c>
      <c r="D375" s="229">
        <v>370</v>
      </c>
      <c r="E375" s="229" t="s">
        <v>493</v>
      </c>
      <c r="F375" s="229">
        <v>29923</v>
      </c>
    </row>
    <row r="376" spans="2:6" ht="14.5" x14ac:dyDescent="0.35">
      <c r="B376">
        <v>2175</v>
      </c>
      <c r="C376">
        <v>1</v>
      </c>
      <c r="D376" s="229">
        <v>371</v>
      </c>
      <c r="E376" s="229" t="s">
        <v>494</v>
      </c>
      <c r="F376" s="229">
        <v>933</v>
      </c>
    </row>
    <row r="377" spans="2:6" ht="14.5" x14ac:dyDescent="0.35">
      <c r="B377">
        <v>2175</v>
      </c>
      <c r="C377">
        <v>1</v>
      </c>
      <c r="D377" s="229">
        <v>372</v>
      </c>
      <c r="E377" s="229" t="s">
        <v>495</v>
      </c>
      <c r="F377" s="229">
        <v>846</v>
      </c>
    </row>
    <row r="378" spans="2:6" ht="14.5" x14ac:dyDescent="0.35">
      <c r="B378">
        <v>2175</v>
      </c>
      <c r="C378">
        <v>1</v>
      </c>
      <c r="D378" s="229">
        <v>373</v>
      </c>
      <c r="E378" s="229" t="s">
        <v>496</v>
      </c>
      <c r="F378" s="229">
        <v>15449</v>
      </c>
    </row>
    <row r="379" spans="2:6" ht="14.5" x14ac:dyDescent="0.35">
      <c r="B379">
        <v>2175</v>
      </c>
      <c r="C379">
        <v>1</v>
      </c>
      <c r="D379" s="229">
        <v>374</v>
      </c>
      <c r="E379" s="229" t="s">
        <v>497</v>
      </c>
      <c r="F379" s="229">
        <v>1064</v>
      </c>
    </row>
    <row r="380" spans="2:6" ht="14.5" x14ac:dyDescent="0.35">
      <c r="B380">
        <v>2175</v>
      </c>
      <c r="C380">
        <v>1</v>
      </c>
      <c r="D380" s="229">
        <v>375</v>
      </c>
      <c r="E380" s="229" t="s">
        <v>498</v>
      </c>
      <c r="F380" s="229">
        <v>206248</v>
      </c>
    </row>
    <row r="381" spans="2:6" ht="14.5" x14ac:dyDescent="0.35">
      <c r="B381">
        <v>2175</v>
      </c>
      <c r="C381">
        <v>1</v>
      </c>
      <c r="D381" s="229">
        <v>376</v>
      </c>
      <c r="E381" s="229" t="s">
        <v>499</v>
      </c>
      <c r="F381" s="229">
        <v>529</v>
      </c>
    </row>
    <row r="382" spans="2:6" ht="14.5" x14ac:dyDescent="0.35">
      <c r="B382">
        <v>2175</v>
      </c>
      <c r="C382">
        <v>1</v>
      </c>
      <c r="D382" s="229">
        <v>377</v>
      </c>
      <c r="E382" s="229" t="s">
        <v>500</v>
      </c>
      <c r="F382" s="229">
        <v>96</v>
      </c>
    </row>
    <row r="383" spans="2:6" ht="14.5" x14ac:dyDescent="0.35">
      <c r="B383">
        <v>2175</v>
      </c>
      <c r="C383">
        <v>1</v>
      </c>
      <c r="D383" s="229">
        <v>378</v>
      </c>
      <c r="E383" s="229" t="s">
        <v>501</v>
      </c>
      <c r="F383" s="229">
        <v>54</v>
      </c>
    </row>
    <row r="384" spans="2:6" ht="14.5" x14ac:dyDescent="0.35">
      <c r="B384">
        <v>2175</v>
      </c>
      <c r="C384">
        <v>1</v>
      </c>
      <c r="D384" s="229">
        <v>379</v>
      </c>
      <c r="E384" s="229" t="s">
        <v>502</v>
      </c>
      <c r="F384" s="229">
        <v>380</v>
      </c>
    </row>
    <row r="385" spans="2:6" ht="14.5" x14ac:dyDescent="0.35">
      <c r="B385">
        <v>2175</v>
      </c>
      <c r="C385">
        <v>1</v>
      </c>
      <c r="D385" s="229">
        <v>380</v>
      </c>
      <c r="E385" s="229" t="s">
        <v>503</v>
      </c>
      <c r="F385" s="229">
        <v>442</v>
      </c>
    </row>
    <row r="386" spans="2:6" ht="14.5" x14ac:dyDescent="0.35">
      <c r="B386">
        <v>2175</v>
      </c>
      <c r="C386">
        <v>1</v>
      </c>
      <c r="D386" s="229">
        <v>381</v>
      </c>
      <c r="E386" s="229" t="s">
        <v>504</v>
      </c>
      <c r="F386" s="229">
        <v>534</v>
      </c>
    </row>
    <row r="387" spans="2:6" ht="14.5" x14ac:dyDescent="0.35">
      <c r="B387">
        <v>2175</v>
      </c>
      <c r="C387">
        <v>1</v>
      </c>
      <c r="D387" s="229">
        <v>382</v>
      </c>
      <c r="E387" s="229" t="s">
        <v>505</v>
      </c>
      <c r="F387" s="229">
        <v>1021</v>
      </c>
    </row>
    <row r="388" spans="2:6" ht="14.5" x14ac:dyDescent="0.35">
      <c r="B388">
        <v>2175</v>
      </c>
      <c r="C388">
        <v>1</v>
      </c>
      <c r="D388" s="229">
        <v>383</v>
      </c>
      <c r="E388" s="229" t="s">
        <v>506</v>
      </c>
      <c r="F388" s="229">
        <v>568</v>
      </c>
    </row>
    <row r="389" spans="2:6" ht="14.5" x14ac:dyDescent="0.35">
      <c r="B389">
        <v>2175</v>
      </c>
      <c r="C389">
        <v>1</v>
      </c>
      <c r="D389" s="229">
        <v>384</v>
      </c>
      <c r="E389" s="229" t="s">
        <v>507</v>
      </c>
      <c r="F389" s="229">
        <v>962</v>
      </c>
    </row>
    <row r="390" spans="2:6" ht="14.5" x14ac:dyDescent="0.35">
      <c r="B390">
        <v>2175</v>
      </c>
      <c r="C390">
        <v>1</v>
      </c>
      <c r="D390" s="229">
        <v>385</v>
      </c>
      <c r="E390" s="229" t="s">
        <v>508</v>
      </c>
      <c r="F390" s="229">
        <v>756</v>
      </c>
    </row>
    <row r="391" spans="2:6" ht="14.5" x14ac:dyDescent="0.35">
      <c r="B391">
        <v>2175</v>
      </c>
      <c r="C391">
        <v>1</v>
      </c>
      <c r="D391" s="229">
        <v>386</v>
      </c>
      <c r="E391" s="229" t="s">
        <v>509</v>
      </c>
      <c r="F391" s="229">
        <v>37</v>
      </c>
    </row>
    <row r="392" spans="2:6" ht="14.5" x14ac:dyDescent="0.35">
      <c r="B392">
        <v>2175</v>
      </c>
      <c r="C392">
        <v>1</v>
      </c>
      <c r="D392" s="229">
        <v>387</v>
      </c>
      <c r="E392" s="229" t="s">
        <v>510</v>
      </c>
      <c r="F392" s="229">
        <v>11</v>
      </c>
    </row>
    <row r="393" spans="2:6" ht="14.5" x14ac:dyDescent="0.35">
      <c r="B393">
        <v>2175</v>
      </c>
      <c r="C393">
        <v>1</v>
      </c>
      <c r="D393" s="229">
        <v>388</v>
      </c>
      <c r="E393" s="229" t="s">
        <v>511</v>
      </c>
      <c r="F393" s="229">
        <v>521</v>
      </c>
    </row>
    <row r="394" spans="2:6" ht="14.5" x14ac:dyDescent="0.35">
      <c r="B394">
        <v>2175</v>
      </c>
      <c r="C394">
        <v>1</v>
      </c>
      <c r="D394" s="229">
        <v>389</v>
      </c>
      <c r="E394" s="229" t="s">
        <v>512</v>
      </c>
      <c r="F394" s="229">
        <v>20</v>
      </c>
    </row>
    <row r="395" spans="2:6" ht="14.5" x14ac:dyDescent="0.35">
      <c r="B395">
        <v>2175</v>
      </c>
      <c r="C395">
        <v>1</v>
      </c>
      <c r="D395" s="229">
        <v>390</v>
      </c>
      <c r="E395" s="229" t="s">
        <v>513</v>
      </c>
      <c r="F395" s="229">
        <v>5931</v>
      </c>
    </row>
    <row r="396" spans="2:6" ht="14.5" x14ac:dyDescent="0.35">
      <c r="B396">
        <v>2175</v>
      </c>
      <c r="C396">
        <v>1</v>
      </c>
      <c r="D396" s="229">
        <v>391</v>
      </c>
      <c r="E396" s="229" t="s">
        <v>514</v>
      </c>
      <c r="F396" s="231">
        <v>3.0499999999999999E-2</v>
      </c>
    </row>
    <row r="397" spans="2:6" ht="14.5" x14ac:dyDescent="0.35">
      <c r="B397">
        <v>2175</v>
      </c>
      <c r="C397">
        <v>1</v>
      </c>
      <c r="D397" s="229">
        <v>392</v>
      </c>
      <c r="E397" s="229" t="s">
        <v>515</v>
      </c>
      <c r="F397" s="231">
        <v>1.8200000000000001E-2</v>
      </c>
    </row>
    <row r="398" spans="2:6" ht="14.5" x14ac:dyDescent="0.35">
      <c r="B398">
        <v>2175</v>
      </c>
      <c r="C398">
        <v>1</v>
      </c>
      <c r="D398" s="229">
        <v>393</v>
      </c>
      <c r="E398" s="229" t="s">
        <v>516</v>
      </c>
      <c r="F398" s="231">
        <v>6.8999999999999999E-3</v>
      </c>
    </row>
    <row r="399" spans="2:6" ht="14.5" x14ac:dyDescent="0.35">
      <c r="B399">
        <v>2175</v>
      </c>
      <c r="C399">
        <v>1</v>
      </c>
      <c r="D399" s="229">
        <v>394</v>
      </c>
      <c r="E399" s="229" t="s">
        <v>517</v>
      </c>
      <c r="F399" s="231">
        <v>2.5100000000000001E-2</v>
      </c>
    </row>
    <row r="400" spans="2:6" ht="14.5" x14ac:dyDescent="0.35">
      <c r="B400">
        <v>2175</v>
      </c>
      <c r="C400">
        <v>1</v>
      </c>
      <c r="D400" s="229">
        <v>395</v>
      </c>
      <c r="E400" s="229" t="s">
        <v>518</v>
      </c>
      <c r="F400" s="231">
        <v>3.39E-2</v>
      </c>
    </row>
    <row r="401" spans="2:6" ht="14.5" x14ac:dyDescent="0.35">
      <c r="B401">
        <v>2175</v>
      </c>
      <c r="C401">
        <v>1</v>
      </c>
      <c r="D401" s="229">
        <v>396</v>
      </c>
      <c r="E401" s="229" t="s">
        <v>519</v>
      </c>
      <c r="F401" s="231">
        <v>2.53E-2</v>
      </c>
    </row>
    <row r="402" spans="2:6" ht="14.5" x14ac:dyDescent="0.35">
      <c r="B402">
        <v>2175</v>
      </c>
      <c r="C402">
        <v>1</v>
      </c>
      <c r="D402" s="229">
        <v>397</v>
      </c>
      <c r="E402" s="229" t="s">
        <v>520</v>
      </c>
      <c r="F402" s="231">
        <v>2.35E-2</v>
      </c>
    </row>
    <row r="403" spans="2:6" ht="14.5" x14ac:dyDescent="0.35">
      <c r="B403">
        <v>2175</v>
      </c>
      <c r="C403">
        <v>1</v>
      </c>
      <c r="D403" s="229">
        <v>398</v>
      </c>
      <c r="E403" s="229" t="s">
        <v>521</v>
      </c>
      <c r="F403" s="231">
        <v>5.0999999999999997E-2</v>
      </c>
    </row>
    <row r="404" spans="2:6" ht="14.5" x14ac:dyDescent="0.35">
      <c r="B404">
        <v>2175</v>
      </c>
      <c r="C404">
        <v>1</v>
      </c>
      <c r="D404" s="229">
        <v>399</v>
      </c>
      <c r="E404" s="229" t="s">
        <v>522</v>
      </c>
      <c r="F404" s="231">
        <v>4.0500000000000001E-2</v>
      </c>
    </row>
    <row r="405" spans="2:6" ht="14.5" x14ac:dyDescent="0.35">
      <c r="B405">
        <v>2175</v>
      </c>
      <c r="C405">
        <v>1</v>
      </c>
      <c r="D405" s="229">
        <v>400</v>
      </c>
      <c r="E405" s="229" t="s">
        <v>523</v>
      </c>
      <c r="F405" s="231">
        <v>2.53E-2</v>
      </c>
    </row>
    <row r="406" spans="2:6" ht="14.5" x14ac:dyDescent="0.35">
      <c r="B406">
        <v>2175</v>
      </c>
      <c r="C406">
        <v>1</v>
      </c>
      <c r="D406" s="229">
        <v>401</v>
      </c>
      <c r="E406" s="229" t="s">
        <v>524</v>
      </c>
      <c r="F406" s="231">
        <v>3.9699999999999999E-2</v>
      </c>
    </row>
    <row r="407" spans="2:6" ht="14.5" x14ac:dyDescent="0.35">
      <c r="B407">
        <v>2175</v>
      </c>
      <c r="C407">
        <v>1</v>
      </c>
      <c r="D407" s="229">
        <v>402</v>
      </c>
      <c r="E407" s="229" t="s">
        <v>525</v>
      </c>
      <c r="F407" s="231">
        <v>1.2999999999999999E-2</v>
      </c>
    </row>
    <row r="408" spans="2:6" ht="14.5" x14ac:dyDescent="0.35">
      <c r="B408">
        <v>2175</v>
      </c>
      <c r="C408">
        <v>1</v>
      </c>
      <c r="D408" s="229">
        <v>403</v>
      </c>
      <c r="E408" s="229" t="s">
        <v>526</v>
      </c>
      <c r="F408" s="231">
        <v>3.3700000000000001E-2</v>
      </c>
    </row>
    <row r="409" spans="2:6" ht="14.5" x14ac:dyDescent="0.35">
      <c r="B409">
        <v>2175</v>
      </c>
      <c r="C409">
        <v>1</v>
      </c>
      <c r="D409" s="229">
        <v>404</v>
      </c>
      <c r="E409" s="229" t="s">
        <v>527</v>
      </c>
      <c r="F409" s="231">
        <v>1.8800000000000001E-2</v>
      </c>
    </row>
    <row r="410" spans="2:6" ht="14.5" x14ac:dyDescent="0.35">
      <c r="B410">
        <v>2175</v>
      </c>
      <c r="C410">
        <v>1</v>
      </c>
      <c r="D410" s="229">
        <v>405</v>
      </c>
      <c r="E410" s="229" t="s">
        <v>528</v>
      </c>
      <c r="F410" s="231">
        <v>2.8799999999999999E-2</v>
      </c>
    </row>
    <row r="411" spans="2:6" ht="14.5" x14ac:dyDescent="0.35">
      <c r="B411">
        <v>2175</v>
      </c>
      <c r="C411">
        <v>1</v>
      </c>
      <c r="D411" s="229">
        <v>406</v>
      </c>
      <c r="E411" s="229" t="s">
        <v>529</v>
      </c>
      <c r="F411" s="229">
        <v>1516</v>
      </c>
    </row>
    <row r="412" spans="2:6" ht="14.5" x14ac:dyDescent="0.35">
      <c r="B412">
        <v>2175</v>
      </c>
      <c r="C412">
        <v>1</v>
      </c>
      <c r="D412" s="229">
        <v>407</v>
      </c>
      <c r="E412" s="229" t="s">
        <v>530</v>
      </c>
      <c r="F412" s="229">
        <v>238</v>
      </c>
    </row>
    <row r="413" spans="2:6" ht="14.5" x14ac:dyDescent="0.35">
      <c r="B413">
        <v>2175</v>
      </c>
      <c r="C413">
        <v>1</v>
      </c>
      <c r="D413" s="229">
        <v>408</v>
      </c>
      <c r="E413" s="229" t="s">
        <v>531</v>
      </c>
      <c r="F413" s="229">
        <v>113</v>
      </c>
    </row>
    <row r="414" spans="2:6" ht="14.5" x14ac:dyDescent="0.35">
      <c r="B414">
        <v>2175</v>
      </c>
      <c r="C414">
        <v>1</v>
      </c>
      <c r="D414" s="229">
        <v>409</v>
      </c>
      <c r="E414" s="229" t="s">
        <v>532</v>
      </c>
      <c r="F414" s="229">
        <v>1548</v>
      </c>
    </row>
    <row r="415" spans="2:6" ht="14.5" x14ac:dyDescent="0.35">
      <c r="B415">
        <v>2175</v>
      </c>
      <c r="C415">
        <v>1</v>
      </c>
      <c r="D415" s="229">
        <v>410</v>
      </c>
      <c r="E415" s="229" t="s">
        <v>533</v>
      </c>
      <c r="F415" s="229">
        <v>1759</v>
      </c>
    </row>
    <row r="416" spans="2:6" ht="14.5" x14ac:dyDescent="0.35">
      <c r="B416">
        <v>2175</v>
      </c>
      <c r="C416">
        <v>1</v>
      </c>
      <c r="D416" s="229">
        <v>411</v>
      </c>
      <c r="E416" s="229" t="s">
        <v>534</v>
      </c>
      <c r="F416" s="229">
        <v>1443</v>
      </c>
    </row>
    <row r="417" spans="2:6" ht="14.5" x14ac:dyDescent="0.35">
      <c r="B417">
        <v>2175</v>
      </c>
      <c r="C417">
        <v>1</v>
      </c>
      <c r="D417" s="229">
        <v>412</v>
      </c>
      <c r="E417" s="229" t="s">
        <v>535</v>
      </c>
      <c r="F417" s="229">
        <v>3702</v>
      </c>
    </row>
    <row r="418" spans="2:6" ht="14.5" x14ac:dyDescent="0.35">
      <c r="B418">
        <v>2175</v>
      </c>
      <c r="C418">
        <v>1</v>
      </c>
      <c r="D418" s="229">
        <v>413</v>
      </c>
      <c r="E418" s="229" t="s">
        <v>536</v>
      </c>
      <c r="F418" s="229">
        <v>1084</v>
      </c>
    </row>
    <row r="419" spans="2:6" ht="14.5" x14ac:dyDescent="0.35">
      <c r="B419">
        <v>2175</v>
      </c>
      <c r="C419">
        <v>1</v>
      </c>
      <c r="D419" s="229">
        <v>414</v>
      </c>
      <c r="E419" s="229" t="s">
        <v>537</v>
      </c>
      <c r="F419" s="229">
        <v>2165</v>
      </c>
    </row>
    <row r="420" spans="2:6" ht="14.5" x14ac:dyDescent="0.35">
      <c r="B420">
        <v>2175</v>
      </c>
      <c r="C420">
        <v>1</v>
      </c>
      <c r="D420" s="229">
        <v>415</v>
      </c>
      <c r="E420" s="229" t="s">
        <v>538</v>
      </c>
      <c r="F420" s="229">
        <v>2342</v>
      </c>
    </row>
    <row r="421" spans="2:6" ht="14.5" x14ac:dyDescent="0.35">
      <c r="B421">
        <v>2175</v>
      </c>
      <c r="C421">
        <v>1</v>
      </c>
      <c r="D421" s="229">
        <v>416</v>
      </c>
      <c r="E421" s="229" t="s">
        <v>539</v>
      </c>
      <c r="F421" s="229">
        <v>73</v>
      </c>
    </row>
    <row r="422" spans="2:6" ht="14.5" x14ac:dyDescent="0.35">
      <c r="B422">
        <v>2175</v>
      </c>
      <c r="C422">
        <v>1</v>
      </c>
      <c r="D422" s="229">
        <v>417</v>
      </c>
      <c r="E422" s="229" t="s">
        <v>540</v>
      </c>
      <c r="F422" s="229">
        <v>66</v>
      </c>
    </row>
    <row r="423" spans="2:6" ht="14.5" x14ac:dyDescent="0.35">
      <c r="B423">
        <v>2175</v>
      </c>
      <c r="C423">
        <v>1</v>
      </c>
      <c r="D423" s="229">
        <v>418</v>
      </c>
      <c r="E423" s="229" t="s">
        <v>541</v>
      </c>
      <c r="F423" s="229">
        <v>1487</v>
      </c>
    </row>
    <row r="424" spans="2:6" ht="14.5" x14ac:dyDescent="0.35">
      <c r="B424">
        <v>2175</v>
      </c>
      <c r="C424">
        <v>1</v>
      </c>
      <c r="D424" s="229">
        <v>419</v>
      </c>
      <c r="E424" s="229" t="s">
        <v>542</v>
      </c>
      <c r="F424" s="229">
        <v>97</v>
      </c>
    </row>
    <row r="425" spans="2:6" ht="14.5" x14ac:dyDescent="0.35">
      <c r="B425">
        <v>2175</v>
      </c>
      <c r="C425">
        <v>1</v>
      </c>
      <c r="D425" s="229">
        <v>420</v>
      </c>
      <c r="E425" s="229" t="s">
        <v>543</v>
      </c>
      <c r="F425" s="229">
        <v>17633</v>
      </c>
    </row>
    <row r="426" spans="2:6" ht="14.5" x14ac:dyDescent="0.35">
      <c r="B426">
        <v>2175</v>
      </c>
      <c r="C426">
        <v>1</v>
      </c>
      <c r="D426" s="229">
        <v>421</v>
      </c>
      <c r="E426" s="229" t="s">
        <v>544</v>
      </c>
      <c r="F426" s="229">
        <v>76</v>
      </c>
    </row>
    <row r="427" spans="2:6" ht="14.5" x14ac:dyDescent="0.35">
      <c r="B427">
        <v>2175</v>
      </c>
      <c r="C427">
        <v>1</v>
      </c>
      <c r="D427" s="229">
        <v>422</v>
      </c>
      <c r="E427" s="229" t="s">
        <v>545</v>
      </c>
      <c r="F427" s="229">
        <v>2</v>
      </c>
    </row>
    <row r="428" spans="2:6" ht="14.5" x14ac:dyDescent="0.35">
      <c r="B428">
        <v>2175</v>
      </c>
      <c r="C428">
        <v>1</v>
      </c>
      <c r="D428" s="229">
        <v>423</v>
      </c>
      <c r="E428" s="229" t="s">
        <v>546</v>
      </c>
      <c r="F428" s="229">
        <v>3</v>
      </c>
    </row>
    <row r="429" spans="2:6" ht="14.5" x14ac:dyDescent="0.35">
      <c r="B429">
        <v>2175</v>
      </c>
      <c r="C429">
        <v>1</v>
      </c>
      <c r="D429" s="229">
        <v>424</v>
      </c>
      <c r="E429" s="229" t="s">
        <v>547</v>
      </c>
      <c r="F429" s="229">
        <v>56</v>
      </c>
    </row>
    <row r="430" spans="2:6" ht="14.5" x14ac:dyDescent="0.35">
      <c r="B430">
        <v>2175</v>
      </c>
      <c r="C430">
        <v>1</v>
      </c>
      <c r="D430" s="229">
        <v>425</v>
      </c>
      <c r="E430" s="229" t="s">
        <v>548</v>
      </c>
      <c r="F430" s="229">
        <v>14</v>
      </c>
    </row>
    <row r="431" spans="2:6" ht="14.5" x14ac:dyDescent="0.35">
      <c r="B431">
        <v>2175</v>
      </c>
      <c r="C431">
        <v>1</v>
      </c>
      <c r="D431" s="229">
        <v>426</v>
      </c>
      <c r="E431" s="229" t="s">
        <v>549</v>
      </c>
      <c r="F431" s="229">
        <v>37</v>
      </c>
    </row>
    <row r="432" spans="2:6" ht="14.5" x14ac:dyDescent="0.35">
      <c r="B432">
        <v>2175</v>
      </c>
      <c r="C432">
        <v>1</v>
      </c>
      <c r="D432" s="229">
        <v>427</v>
      </c>
      <c r="E432" s="229" t="s">
        <v>550</v>
      </c>
      <c r="F432" s="229">
        <v>37</v>
      </c>
    </row>
    <row r="433" spans="2:6" ht="14.5" x14ac:dyDescent="0.35">
      <c r="B433">
        <v>2175</v>
      </c>
      <c r="C433">
        <v>1</v>
      </c>
      <c r="D433" s="229">
        <v>428</v>
      </c>
      <c r="E433" s="229" t="s">
        <v>551</v>
      </c>
      <c r="F433" s="229">
        <v>30</v>
      </c>
    </row>
    <row r="434" spans="2:6" ht="14.5" x14ac:dyDescent="0.35">
      <c r="B434">
        <v>2175</v>
      </c>
      <c r="C434">
        <v>1</v>
      </c>
      <c r="D434" s="229">
        <v>429</v>
      </c>
      <c r="E434" s="229" t="s">
        <v>552</v>
      </c>
      <c r="F434" s="229">
        <v>79</v>
      </c>
    </row>
    <row r="435" spans="2:6" ht="14.5" x14ac:dyDescent="0.35">
      <c r="B435">
        <v>2175</v>
      </c>
      <c r="C435">
        <v>1</v>
      </c>
      <c r="D435" s="229">
        <v>430</v>
      </c>
      <c r="E435" s="229" t="s">
        <v>553</v>
      </c>
      <c r="F435" s="229">
        <v>90</v>
      </c>
    </row>
    <row r="436" spans="2:6" ht="14.5" x14ac:dyDescent="0.35">
      <c r="B436">
        <v>2175</v>
      </c>
      <c r="C436">
        <v>1</v>
      </c>
      <c r="D436" s="229">
        <v>431</v>
      </c>
      <c r="E436" s="229" t="s">
        <v>554</v>
      </c>
      <c r="F436" s="229">
        <v>2</v>
      </c>
    </row>
    <row r="437" spans="2:6" ht="14.5" x14ac:dyDescent="0.35">
      <c r="B437">
        <v>2175</v>
      </c>
      <c r="C437">
        <v>1</v>
      </c>
      <c r="D437" s="229">
        <v>432</v>
      </c>
      <c r="E437" s="229" t="s">
        <v>555</v>
      </c>
      <c r="F437" s="229">
        <v>1</v>
      </c>
    </row>
    <row r="438" spans="2:6" ht="14.5" x14ac:dyDescent="0.35">
      <c r="B438">
        <v>2175</v>
      </c>
      <c r="C438">
        <v>1</v>
      </c>
      <c r="D438" s="229">
        <v>433</v>
      </c>
      <c r="E438" s="229" t="s">
        <v>556</v>
      </c>
      <c r="F438" s="229">
        <v>51</v>
      </c>
    </row>
    <row r="439" spans="2:6" ht="14.5" x14ac:dyDescent="0.35">
      <c r="B439">
        <v>2175</v>
      </c>
      <c r="C439">
        <v>1</v>
      </c>
      <c r="D439" s="229">
        <v>434</v>
      </c>
      <c r="E439" s="229" t="s">
        <v>557</v>
      </c>
      <c r="F439" s="229">
        <v>0</v>
      </c>
    </row>
    <row r="440" spans="2:6" ht="14.5" x14ac:dyDescent="0.35">
      <c r="B440">
        <v>2175</v>
      </c>
      <c r="C440">
        <v>1</v>
      </c>
      <c r="D440" s="229">
        <v>435</v>
      </c>
      <c r="E440" s="229" t="s">
        <v>558</v>
      </c>
      <c r="F440" s="229">
        <v>478</v>
      </c>
    </row>
    <row r="441" spans="2:6" ht="14.5" x14ac:dyDescent="0.35">
      <c r="B441">
        <v>2175</v>
      </c>
      <c r="C441">
        <v>1</v>
      </c>
      <c r="D441" s="229">
        <v>436</v>
      </c>
      <c r="E441" s="229" t="s">
        <v>559</v>
      </c>
      <c r="F441" s="231">
        <v>5.0099999999999999E-2</v>
      </c>
    </row>
    <row r="442" spans="2:6" ht="14.5" x14ac:dyDescent="0.35">
      <c r="B442">
        <v>2175</v>
      </c>
      <c r="C442">
        <v>1</v>
      </c>
      <c r="D442" s="229">
        <v>437</v>
      </c>
      <c r="E442" s="229" t="s">
        <v>560</v>
      </c>
      <c r="F442" s="231">
        <v>8.3999999999999995E-3</v>
      </c>
    </row>
    <row r="443" spans="2:6" ht="14.5" x14ac:dyDescent="0.35">
      <c r="B443">
        <v>2175</v>
      </c>
      <c r="C443">
        <v>1</v>
      </c>
      <c r="D443" s="229">
        <v>438</v>
      </c>
      <c r="E443" s="229" t="s">
        <v>561</v>
      </c>
      <c r="F443" s="231">
        <v>2.6499999999999999E-2</v>
      </c>
    </row>
    <row r="444" spans="2:6" ht="14.5" x14ac:dyDescent="0.35">
      <c r="B444">
        <v>2175</v>
      </c>
      <c r="C444">
        <v>1</v>
      </c>
      <c r="D444" s="229">
        <v>439</v>
      </c>
      <c r="E444" s="229" t="s">
        <v>562</v>
      </c>
      <c r="F444" s="231">
        <v>3.6200000000000003E-2</v>
      </c>
    </row>
    <row r="445" spans="2:6" ht="14.5" x14ac:dyDescent="0.35">
      <c r="B445">
        <v>2175</v>
      </c>
      <c r="C445">
        <v>1</v>
      </c>
      <c r="D445" s="229">
        <v>440</v>
      </c>
      <c r="E445" s="229" t="s">
        <v>563</v>
      </c>
      <c r="F445" s="231">
        <v>8.0000000000000002E-3</v>
      </c>
    </row>
    <row r="446" spans="2:6" ht="14.5" x14ac:dyDescent="0.35">
      <c r="B446">
        <v>2175</v>
      </c>
      <c r="C446">
        <v>1</v>
      </c>
      <c r="D446" s="229">
        <v>441</v>
      </c>
      <c r="E446" s="229" t="s">
        <v>564</v>
      </c>
      <c r="F446" s="231">
        <v>2.5600000000000001E-2</v>
      </c>
    </row>
    <row r="447" spans="2:6" ht="14.5" x14ac:dyDescent="0.35">
      <c r="B447">
        <v>2175</v>
      </c>
      <c r="C447">
        <v>1</v>
      </c>
      <c r="D447" s="229">
        <v>442</v>
      </c>
      <c r="E447" s="229" t="s">
        <v>565</v>
      </c>
      <c r="F447" s="232">
        <v>0.01</v>
      </c>
    </row>
    <row r="448" spans="2:6" ht="14.5" x14ac:dyDescent="0.35">
      <c r="B448">
        <v>2175</v>
      </c>
      <c r="C448">
        <v>1</v>
      </c>
      <c r="D448" s="229">
        <v>443</v>
      </c>
      <c r="E448" s="229" t="s">
        <v>566</v>
      </c>
      <c r="F448" s="231">
        <v>2.7699999999999999E-2</v>
      </c>
    </row>
    <row r="449" spans="2:6" ht="14.5" x14ac:dyDescent="0.35">
      <c r="B449">
        <v>2175</v>
      </c>
      <c r="C449">
        <v>1</v>
      </c>
      <c r="D449" s="229">
        <v>444</v>
      </c>
      <c r="E449" s="229" t="s">
        <v>567</v>
      </c>
      <c r="F449" s="231">
        <v>3.6499999999999998E-2</v>
      </c>
    </row>
    <row r="450" spans="2:6" ht="14.5" x14ac:dyDescent="0.35">
      <c r="B450">
        <v>2175</v>
      </c>
      <c r="C450">
        <v>1</v>
      </c>
      <c r="D450" s="229">
        <v>445</v>
      </c>
      <c r="E450" s="229" t="s">
        <v>568</v>
      </c>
      <c r="F450" s="231">
        <v>3.8399999999999997E-2</v>
      </c>
    </row>
    <row r="451" spans="2:6" ht="14.5" x14ac:dyDescent="0.35">
      <c r="B451">
        <v>2175</v>
      </c>
      <c r="C451">
        <v>1</v>
      </c>
      <c r="D451" s="229">
        <v>446</v>
      </c>
      <c r="E451" s="229" t="s">
        <v>569</v>
      </c>
      <c r="F451" s="231">
        <v>2.7400000000000001E-2</v>
      </c>
    </row>
    <row r="452" spans="2:6" ht="14.5" x14ac:dyDescent="0.35">
      <c r="B452">
        <v>2175</v>
      </c>
      <c r="C452">
        <v>1</v>
      </c>
      <c r="D452" s="229">
        <v>447</v>
      </c>
      <c r="E452" s="229" t="s">
        <v>570</v>
      </c>
      <c r="F452" s="231">
        <v>1.52E-2</v>
      </c>
    </row>
    <row r="453" spans="2:6" ht="14.5" x14ac:dyDescent="0.35">
      <c r="B453">
        <v>2175</v>
      </c>
      <c r="C453">
        <v>1</v>
      </c>
      <c r="D453" s="229">
        <v>448</v>
      </c>
      <c r="E453" s="229" t="s">
        <v>571</v>
      </c>
      <c r="F453" s="231">
        <v>3.4299999999999997E-2</v>
      </c>
    </row>
    <row r="454" spans="2:6" ht="14.5" x14ac:dyDescent="0.35">
      <c r="B454">
        <v>2175</v>
      </c>
      <c r="C454">
        <v>1</v>
      </c>
      <c r="D454" s="229">
        <v>449</v>
      </c>
      <c r="E454" s="229" t="s">
        <v>572</v>
      </c>
      <c r="F454" s="232">
        <v>0</v>
      </c>
    </row>
    <row r="455" spans="2:6" ht="14.5" x14ac:dyDescent="0.35">
      <c r="B455">
        <v>2175</v>
      </c>
      <c r="C455">
        <v>1</v>
      </c>
      <c r="D455" s="229">
        <v>450</v>
      </c>
      <c r="E455" s="229" t="s">
        <v>573</v>
      </c>
      <c r="F455" s="231">
        <v>2.7099999999999999E-2</v>
      </c>
    </row>
    <row r="456" spans="2:6" ht="14.5" x14ac:dyDescent="0.35">
      <c r="B456">
        <v>2175</v>
      </c>
      <c r="C456">
        <v>1</v>
      </c>
      <c r="D456" s="229">
        <v>451</v>
      </c>
      <c r="E456" s="229" t="s">
        <v>574</v>
      </c>
      <c r="F456" s="229">
        <v>18856</v>
      </c>
    </row>
    <row r="457" spans="2:6" ht="14.5" x14ac:dyDescent="0.35">
      <c r="B457">
        <v>2175</v>
      </c>
      <c r="C457">
        <v>1</v>
      </c>
      <c r="D457" s="229">
        <v>452</v>
      </c>
      <c r="E457" s="229" t="s">
        <v>575</v>
      </c>
      <c r="F457" s="229">
        <v>5511</v>
      </c>
    </row>
    <row r="458" spans="2:6" ht="14.5" x14ac:dyDescent="0.35">
      <c r="B458">
        <v>2175</v>
      </c>
      <c r="C458">
        <v>1</v>
      </c>
      <c r="D458" s="229">
        <v>453</v>
      </c>
      <c r="E458" s="229" t="s">
        <v>576</v>
      </c>
      <c r="F458" s="229">
        <v>7932</v>
      </c>
    </row>
    <row r="459" spans="2:6" ht="14.5" x14ac:dyDescent="0.35">
      <c r="B459">
        <v>2175</v>
      </c>
      <c r="C459">
        <v>1</v>
      </c>
      <c r="D459" s="229">
        <v>454</v>
      </c>
      <c r="E459" s="229" t="s">
        <v>577</v>
      </c>
      <c r="F459" s="229">
        <v>16669</v>
      </c>
    </row>
    <row r="460" spans="2:6" ht="14.5" x14ac:dyDescent="0.35">
      <c r="B460">
        <v>2175</v>
      </c>
      <c r="C460">
        <v>1</v>
      </c>
      <c r="D460" s="229">
        <v>455</v>
      </c>
      <c r="E460" s="229" t="s">
        <v>578</v>
      </c>
      <c r="F460" s="229">
        <v>14806</v>
      </c>
    </row>
    <row r="461" spans="2:6" ht="14.5" x14ac:dyDescent="0.35">
      <c r="B461">
        <v>2175</v>
      </c>
      <c r="C461">
        <v>1</v>
      </c>
      <c r="D461" s="229">
        <v>456</v>
      </c>
      <c r="E461" s="229" t="s">
        <v>579</v>
      </c>
      <c r="F461" s="229">
        <v>22513</v>
      </c>
    </row>
    <row r="462" spans="2:6" ht="14.5" x14ac:dyDescent="0.35">
      <c r="B462">
        <v>2175</v>
      </c>
      <c r="C462">
        <v>1</v>
      </c>
      <c r="D462" s="229">
        <v>457</v>
      </c>
      <c r="E462" s="229" t="s">
        <v>580</v>
      </c>
      <c r="F462" s="229">
        <v>47147</v>
      </c>
    </row>
    <row r="463" spans="2:6" ht="14.5" x14ac:dyDescent="0.35">
      <c r="B463">
        <v>2175</v>
      </c>
      <c r="C463">
        <v>1</v>
      </c>
      <c r="D463" s="229">
        <v>458</v>
      </c>
      <c r="E463" s="229" t="s">
        <v>581</v>
      </c>
      <c r="F463" s="229">
        <v>12225</v>
      </c>
    </row>
    <row r="464" spans="2:6" ht="14.5" x14ac:dyDescent="0.35">
      <c r="B464">
        <v>2175</v>
      </c>
      <c r="C464">
        <v>1</v>
      </c>
      <c r="D464" s="229">
        <v>459</v>
      </c>
      <c r="E464" s="229" t="s">
        <v>582</v>
      </c>
      <c r="F464" s="229">
        <v>25942</v>
      </c>
    </row>
    <row r="465" spans="2:6" ht="14.5" x14ac:dyDescent="0.35">
      <c r="B465">
        <v>2175</v>
      </c>
      <c r="C465">
        <v>1</v>
      </c>
      <c r="D465" s="229">
        <v>460</v>
      </c>
      <c r="E465" s="229" t="s">
        <v>583</v>
      </c>
      <c r="F465" s="229">
        <v>32265</v>
      </c>
    </row>
    <row r="466" spans="2:6" ht="14.5" x14ac:dyDescent="0.35">
      <c r="B466">
        <v>2175</v>
      </c>
      <c r="C466">
        <v>1</v>
      </c>
      <c r="D466" s="229">
        <v>461</v>
      </c>
      <c r="E466" s="229" t="s">
        <v>584</v>
      </c>
      <c r="F466" s="229">
        <v>1006</v>
      </c>
    </row>
    <row r="467" spans="2:6" ht="14.5" x14ac:dyDescent="0.35">
      <c r="B467">
        <v>2175</v>
      </c>
      <c r="C467">
        <v>1</v>
      </c>
      <c r="D467" s="229">
        <v>462</v>
      </c>
      <c r="E467" s="229" t="s">
        <v>585</v>
      </c>
      <c r="F467" s="229">
        <v>912</v>
      </c>
    </row>
    <row r="468" spans="2:6" ht="14.5" x14ac:dyDescent="0.35">
      <c r="B468">
        <v>2175</v>
      </c>
      <c r="C468">
        <v>1</v>
      </c>
      <c r="D468" s="229">
        <v>463</v>
      </c>
      <c r="E468" s="229" t="s">
        <v>586</v>
      </c>
      <c r="F468" s="229">
        <v>16936</v>
      </c>
    </row>
    <row r="469" spans="2:6" ht="14.5" x14ac:dyDescent="0.35">
      <c r="B469">
        <v>2175</v>
      </c>
      <c r="C469">
        <v>1</v>
      </c>
      <c r="D469" s="229">
        <v>464</v>
      </c>
      <c r="E469" s="229" t="s">
        <v>587</v>
      </c>
      <c r="F469" s="229">
        <v>1161</v>
      </c>
    </row>
    <row r="470" spans="2:6" ht="14.5" x14ac:dyDescent="0.35">
      <c r="B470">
        <v>2175</v>
      </c>
      <c r="C470">
        <v>1</v>
      </c>
      <c r="D470" s="229">
        <v>465</v>
      </c>
      <c r="E470" s="229" t="s">
        <v>588</v>
      </c>
      <c r="F470" s="229">
        <v>223881</v>
      </c>
    </row>
    <row r="471" spans="2:6" ht="14.5" x14ac:dyDescent="0.35">
      <c r="B471">
        <v>2175</v>
      </c>
      <c r="C471">
        <v>1</v>
      </c>
      <c r="D471" s="229">
        <v>466</v>
      </c>
      <c r="E471" s="229" t="s">
        <v>589</v>
      </c>
      <c r="F471" s="229">
        <v>605</v>
      </c>
    </row>
    <row r="472" spans="2:6" ht="14.5" x14ac:dyDescent="0.35">
      <c r="B472">
        <v>2175</v>
      </c>
      <c r="C472">
        <v>1</v>
      </c>
      <c r="D472" s="229">
        <v>467</v>
      </c>
      <c r="E472" s="229" t="s">
        <v>590</v>
      </c>
      <c r="F472" s="229">
        <v>98</v>
      </c>
    </row>
    <row r="473" spans="2:6" ht="14.5" x14ac:dyDescent="0.35">
      <c r="B473">
        <v>2175</v>
      </c>
      <c r="C473">
        <v>1</v>
      </c>
      <c r="D473" s="229">
        <v>468</v>
      </c>
      <c r="E473" s="229" t="s">
        <v>591</v>
      </c>
      <c r="F473" s="229">
        <v>57</v>
      </c>
    </row>
    <row r="474" spans="2:6" ht="14.5" x14ac:dyDescent="0.35">
      <c r="B474">
        <v>2175</v>
      </c>
      <c r="C474">
        <v>1</v>
      </c>
      <c r="D474" s="229">
        <v>469</v>
      </c>
      <c r="E474" s="229" t="s">
        <v>592</v>
      </c>
      <c r="F474" s="229">
        <v>436</v>
      </c>
    </row>
    <row r="475" spans="2:6" ht="14.5" x14ac:dyDescent="0.35">
      <c r="B475">
        <v>2175</v>
      </c>
      <c r="C475">
        <v>1</v>
      </c>
      <c r="D475" s="229">
        <v>470</v>
      </c>
      <c r="E475" s="229" t="s">
        <v>593</v>
      </c>
      <c r="F475" s="229">
        <v>456</v>
      </c>
    </row>
    <row r="476" spans="2:6" ht="14.5" x14ac:dyDescent="0.35">
      <c r="B476">
        <v>2175</v>
      </c>
      <c r="C476">
        <v>1</v>
      </c>
      <c r="D476" s="229">
        <v>471</v>
      </c>
      <c r="E476" s="229" t="s">
        <v>594</v>
      </c>
      <c r="F476" s="229">
        <v>571</v>
      </c>
    </row>
    <row r="477" spans="2:6" ht="14.5" x14ac:dyDescent="0.35">
      <c r="B477">
        <v>2175</v>
      </c>
      <c r="C477">
        <v>1</v>
      </c>
      <c r="D477" s="229">
        <v>472</v>
      </c>
      <c r="E477" s="229" t="s">
        <v>595</v>
      </c>
      <c r="F477" s="229">
        <v>1058</v>
      </c>
    </row>
    <row r="478" spans="2:6" ht="14.5" x14ac:dyDescent="0.35">
      <c r="B478">
        <v>2175</v>
      </c>
      <c r="C478">
        <v>1</v>
      </c>
      <c r="D478" s="229">
        <v>473</v>
      </c>
      <c r="E478" s="229" t="s">
        <v>596</v>
      </c>
      <c r="F478" s="229">
        <v>598</v>
      </c>
    </row>
    <row r="479" spans="2:6" ht="14.5" x14ac:dyDescent="0.35">
      <c r="B479">
        <v>2175</v>
      </c>
      <c r="C479">
        <v>1</v>
      </c>
      <c r="D479" s="229">
        <v>474</v>
      </c>
      <c r="E479" s="229" t="s">
        <v>597</v>
      </c>
      <c r="F479" s="229">
        <v>1041</v>
      </c>
    </row>
    <row r="480" spans="2:6" ht="14.5" x14ac:dyDescent="0.35">
      <c r="B480">
        <v>2175</v>
      </c>
      <c r="C480">
        <v>1</v>
      </c>
      <c r="D480" s="229">
        <v>475</v>
      </c>
      <c r="E480" s="229" t="s">
        <v>598</v>
      </c>
      <c r="F480" s="229">
        <v>846</v>
      </c>
    </row>
    <row r="481" spans="2:6" ht="14.5" x14ac:dyDescent="0.35">
      <c r="B481">
        <v>2175</v>
      </c>
      <c r="C481">
        <v>1</v>
      </c>
      <c r="D481" s="229">
        <v>476</v>
      </c>
      <c r="E481" s="229" t="s">
        <v>599</v>
      </c>
      <c r="F481" s="229">
        <v>39</v>
      </c>
    </row>
    <row r="482" spans="2:6" ht="14.5" x14ac:dyDescent="0.35">
      <c r="B482">
        <v>2175</v>
      </c>
      <c r="C482">
        <v>1</v>
      </c>
      <c r="D482" s="229">
        <v>477</v>
      </c>
      <c r="E482" s="229" t="s">
        <v>600</v>
      </c>
      <c r="F482" s="229">
        <v>12</v>
      </c>
    </row>
    <row r="483" spans="2:6" ht="14.5" x14ac:dyDescent="0.35">
      <c r="B483">
        <v>2175</v>
      </c>
      <c r="C483">
        <v>1</v>
      </c>
      <c r="D483" s="229">
        <v>478</v>
      </c>
      <c r="E483" s="229" t="s">
        <v>601</v>
      </c>
      <c r="F483" s="229">
        <v>572</v>
      </c>
    </row>
    <row r="484" spans="2:6" ht="14.5" x14ac:dyDescent="0.35">
      <c r="B484">
        <v>2175</v>
      </c>
      <c r="C484">
        <v>1</v>
      </c>
      <c r="D484" s="229">
        <v>479</v>
      </c>
      <c r="E484" s="229" t="s">
        <v>602</v>
      </c>
      <c r="F484" s="229">
        <v>20</v>
      </c>
    </row>
    <row r="485" spans="2:6" ht="14.5" x14ac:dyDescent="0.35">
      <c r="B485">
        <v>2175</v>
      </c>
      <c r="C485">
        <v>1</v>
      </c>
      <c r="D485" s="229">
        <v>480</v>
      </c>
      <c r="E485" s="229" t="s">
        <v>603</v>
      </c>
      <c r="F485" s="229">
        <v>6409</v>
      </c>
    </row>
    <row r="486" spans="2:6" ht="14.5" x14ac:dyDescent="0.35">
      <c r="B486">
        <v>2175</v>
      </c>
      <c r="C486">
        <v>1</v>
      </c>
      <c r="D486" s="229">
        <v>481</v>
      </c>
      <c r="E486" s="229" t="s">
        <v>604</v>
      </c>
      <c r="F486" s="231">
        <v>3.2099999999999997E-2</v>
      </c>
    </row>
    <row r="487" spans="2:6" ht="14.5" x14ac:dyDescent="0.35">
      <c r="B487">
        <v>2175</v>
      </c>
      <c r="C487">
        <v>1</v>
      </c>
      <c r="D487" s="229">
        <v>482</v>
      </c>
      <c r="E487" s="229" t="s">
        <v>605</v>
      </c>
      <c r="F487" s="231">
        <v>1.78E-2</v>
      </c>
    </row>
    <row r="488" spans="2:6" ht="14.5" x14ac:dyDescent="0.35">
      <c r="B488">
        <v>2175</v>
      </c>
      <c r="C488">
        <v>1</v>
      </c>
      <c r="D488" s="229">
        <v>483</v>
      </c>
      <c r="E488" s="229" t="s">
        <v>606</v>
      </c>
      <c r="F488" s="231">
        <v>7.1999999999999998E-3</v>
      </c>
    </row>
    <row r="489" spans="2:6" ht="14.5" x14ac:dyDescent="0.35">
      <c r="B489">
        <v>2175</v>
      </c>
      <c r="C489">
        <v>1</v>
      </c>
      <c r="D489" s="229">
        <v>484</v>
      </c>
      <c r="E489" s="229" t="s">
        <v>607</v>
      </c>
      <c r="F489" s="231">
        <v>2.6200000000000001E-2</v>
      </c>
    </row>
    <row r="490" spans="2:6" ht="14.5" x14ac:dyDescent="0.35">
      <c r="B490">
        <v>2175</v>
      </c>
      <c r="C490">
        <v>1</v>
      </c>
      <c r="D490" s="229">
        <v>485</v>
      </c>
      <c r="E490" s="229" t="s">
        <v>608</v>
      </c>
      <c r="F490" s="231">
        <v>3.0800000000000001E-2</v>
      </c>
    </row>
    <row r="491" spans="2:6" ht="14.5" x14ac:dyDescent="0.35">
      <c r="B491">
        <v>2175</v>
      </c>
      <c r="C491">
        <v>1</v>
      </c>
      <c r="D491" s="229">
        <v>486</v>
      </c>
      <c r="E491" s="229" t="s">
        <v>609</v>
      </c>
      <c r="F491" s="231">
        <v>2.5399999999999999E-2</v>
      </c>
    </row>
    <row r="492" spans="2:6" ht="14.5" x14ac:dyDescent="0.35">
      <c r="B492">
        <v>2175</v>
      </c>
      <c r="C492">
        <v>1</v>
      </c>
      <c r="D492" s="229">
        <v>487</v>
      </c>
      <c r="E492" s="229" t="s">
        <v>610</v>
      </c>
      <c r="F492" s="231">
        <v>2.24E-2</v>
      </c>
    </row>
    <row r="493" spans="2:6" ht="14.5" x14ac:dyDescent="0.35">
      <c r="B493">
        <v>2175</v>
      </c>
      <c r="C493">
        <v>1</v>
      </c>
      <c r="D493" s="229">
        <v>488</v>
      </c>
      <c r="E493" s="229" t="s">
        <v>611</v>
      </c>
      <c r="F493" s="231">
        <v>4.8899999999999999E-2</v>
      </c>
    </row>
    <row r="494" spans="2:6" ht="14.5" x14ac:dyDescent="0.35">
      <c r="B494">
        <v>2175</v>
      </c>
      <c r="C494">
        <v>1</v>
      </c>
      <c r="D494" s="229">
        <v>489</v>
      </c>
      <c r="E494" s="229" t="s">
        <v>612</v>
      </c>
      <c r="F494" s="231">
        <v>4.0099999999999997E-2</v>
      </c>
    </row>
    <row r="495" spans="2:6" ht="14.5" x14ac:dyDescent="0.35">
      <c r="B495">
        <v>2175</v>
      </c>
      <c r="C495">
        <v>1</v>
      </c>
      <c r="D495" s="229">
        <v>490</v>
      </c>
      <c r="E495" s="229" t="s">
        <v>613</v>
      </c>
      <c r="F495" s="231">
        <v>2.6200000000000001E-2</v>
      </c>
    </row>
    <row r="496" spans="2:6" ht="14.5" x14ac:dyDescent="0.35">
      <c r="B496">
        <v>2175</v>
      </c>
      <c r="C496">
        <v>1</v>
      </c>
      <c r="D496" s="229">
        <v>491</v>
      </c>
      <c r="E496" s="229" t="s">
        <v>614</v>
      </c>
      <c r="F496" s="231">
        <v>3.8800000000000001E-2</v>
      </c>
    </row>
    <row r="497" spans="2:6" ht="14.5" x14ac:dyDescent="0.35">
      <c r="B497">
        <v>2175</v>
      </c>
      <c r="C497">
        <v>1</v>
      </c>
      <c r="D497" s="229">
        <v>492</v>
      </c>
      <c r="E497" s="229" t="s">
        <v>615</v>
      </c>
      <c r="F497" s="231">
        <v>1.32E-2</v>
      </c>
    </row>
    <row r="498" spans="2:6" ht="14.5" x14ac:dyDescent="0.35">
      <c r="B498">
        <v>2175</v>
      </c>
      <c r="C498">
        <v>1</v>
      </c>
      <c r="D498" s="229">
        <v>493</v>
      </c>
      <c r="E498" s="229" t="s">
        <v>616</v>
      </c>
      <c r="F498" s="231">
        <v>3.3799999999999997E-2</v>
      </c>
    </row>
    <row r="499" spans="2:6" ht="14.5" x14ac:dyDescent="0.35">
      <c r="B499">
        <v>2175</v>
      </c>
      <c r="C499">
        <v>1</v>
      </c>
      <c r="D499" s="229">
        <v>494</v>
      </c>
      <c r="E499" s="229" t="s">
        <v>617</v>
      </c>
      <c r="F499" s="231">
        <v>1.72E-2</v>
      </c>
    </row>
    <row r="500" spans="2:6" ht="14.5" x14ac:dyDescent="0.35">
      <c r="B500">
        <v>2175</v>
      </c>
      <c r="C500">
        <v>1</v>
      </c>
      <c r="D500" s="229">
        <v>495</v>
      </c>
      <c r="E500" s="229" t="s">
        <v>618</v>
      </c>
      <c r="F500" s="231">
        <v>2.86E-2</v>
      </c>
    </row>
    <row r="501" spans="2:6" ht="14.5" x14ac:dyDescent="0.35">
      <c r="B501">
        <v>2175</v>
      </c>
      <c r="C501">
        <v>1</v>
      </c>
      <c r="D501" s="229">
        <v>496</v>
      </c>
      <c r="E501" s="229" t="s">
        <v>619</v>
      </c>
      <c r="F501" s="229">
        <v>55</v>
      </c>
    </row>
    <row r="502" spans="2:6" ht="14.5" x14ac:dyDescent="0.35">
      <c r="B502">
        <v>2175</v>
      </c>
      <c r="C502">
        <v>1</v>
      </c>
      <c r="D502" s="229">
        <v>497</v>
      </c>
      <c r="E502" s="229" t="s">
        <v>620</v>
      </c>
      <c r="F502" s="229">
        <v>178</v>
      </c>
    </row>
    <row r="503" spans="2:6" ht="14.5" x14ac:dyDescent="0.35">
      <c r="B503">
        <v>2175</v>
      </c>
      <c r="C503">
        <v>1</v>
      </c>
      <c r="D503" s="229">
        <v>498</v>
      </c>
      <c r="E503" s="229" t="s">
        <v>621</v>
      </c>
      <c r="F503" s="229">
        <v>94</v>
      </c>
    </row>
    <row r="504" spans="2:6" ht="14.5" x14ac:dyDescent="0.35">
      <c r="B504">
        <v>2175</v>
      </c>
      <c r="C504">
        <v>1</v>
      </c>
      <c r="D504" s="229">
        <v>499</v>
      </c>
      <c r="E504" s="229" t="s">
        <v>622</v>
      </c>
      <c r="F504" s="229">
        <v>47</v>
      </c>
    </row>
    <row r="505" spans="2:6" ht="14.5" x14ac:dyDescent="0.35">
      <c r="B505">
        <v>2175</v>
      </c>
      <c r="C505">
        <v>1</v>
      </c>
      <c r="D505" s="229">
        <v>500</v>
      </c>
      <c r="E505" s="229" t="s">
        <v>623</v>
      </c>
      <c r="F505" s="229">
        <v>82</v>
      </c>
    </row>
    <row r="506" spans="2:6" ht="14.5" x14ac:dyDescent="0.35">
      <c r="B506">
        <v>2175</v>
      </c>
      <c r="C506">
        <v>1</v>
      </c>
      <c r="D506" s="229">
        <v>501</v>
      </c>
      <c r="E506" s="229" t="s">
        <v>624</v>
      </c>
      <c r="F506" s="229">
        <v>75</v>
      </c>
    </row>
    <row r="507" spans="2:6" ht="14.5" x14ac:dyDescent="0.35">
      <c r="B507">
        <v>2175</v>
      </c>
      <c r="C507">
        <v>1</v>
      </c>
      <c r="D507" s="229">
        <v>502</v>
      </c>
      <c r="E507" s="229" t="s">
        <v>625</v>
      </c>
      <c r="F507" s="229">
        <v>184</v>
      </c>
    </row>
    <row r="508" spans="2:6" ht="14.5" x14ac:dyDescent="0.35">
      <c r="B508">
        <v>2175</v>
      </c>
      <c r="C508">
        <v>1</v>
      </c>
      <c r="D508" s="229">
        <v>503</v>
      </c>
      <c r="E508" s="229" t="s">
        <v>626</v>
      </c>
      <c r="F508" s="229">
        <v>147</v>
      </c>
    </row>
    <row r="509" spans="2:6" ht="14.5" x14ac:dyDescent="0.35">
      <c r="B509">
        <v>2175</v>
      </c>
      <c r="C509">
        <v>1</v>
      </c>
      <c r="D509" s="229">
        <v>504</v>
      </c>
      <c r="E509" s="229" t="s">
        <v>627</v>
      </c>
      <c r="F509" s="229">
        <v>140</v>
      </c>
    </row>
    <row r="510" spans="2:6" ht="14.5" x14ac:dyDescent="0.35">
      <c r="B510">
        <v>2175</v>
      </c>
      <c r="C510">
        <v>1</v>
      </c>
      <c r="D510" s="229">
        <v>505</v>
      </c>
      <c r="E510" s="229" t="s">
        <v>628</v>
      </c>
      <c r="F510" s="229">
        <v>113</v>
      </c>
    </row>
    <row r="511" spans="2:6" ht="14.5" x14ac:dyDescent="0.35">
      <c r="B511">
        <v>2175</v>
      </c>
      <c r="C511">
        <v>1</v>
      </c>
      <c r="D511" s="229">
        <v>506</v>
      </c>
      <c r="E511" s="229" t="s">
        <v>629</v>
      </c>
      <c r="F511" s="229">
        <v>22</v>
      </c>
    </row>
    <row r="512" spans="2:6" ht="14.5" x14ac:dyDescent="0.35">
      <c r="B512">
        <v>2175</v>
      </c>
      <c r="C512">
        <v>1</v>
      </c>
      <c r="D512" s="229">
        <v>507</v>
      </c>
      <c r="E512" s="229" t="s">
        <v>630</v>
      </c>
      <c r="F512" s="229">
        <v>28</v>
      </c>
    </row>
    <row r="513" spans="2:6" ht="14.5" x14ac:dyDescent="0.35">
      <c r="B513">
        <v>2175</v>
      </c>
      <c r="C513">
        <v>1</v>
      </c>
      <c r="D513" s="229">
        <v>508</v>
      </c>
      <c r="E513" s="229" t="s">
        <v>631</v>
      </c>
      <c r="F513" s="229">
        <v>161</v>
      </c>
    </row>
    <row r="514" spans="2:6" ht="14.5" x14ac:dyDescent="0.35">
      <c r="B514">
        <v>2175</v>
      </c>
      <c r="C514">
        <v>1</v>
      </c>
      <c r="D514" s="229">
        <v>509</v>
      </c>
      <c r="E514" s="229" t="s">
        <v>632</v>
      </c>
      <c r="F514" s="229">
        <v>19</v>
      </c>
    </row>
    <row r="515" spans="2:6" ht="14.5" x14ac:dyDescent="0.35">
      <c r="B515">
        <v>2175</v>
      </c>
      <c r="C515">
        <v>1</v>
      </c>
      <c r="D515" s="229">
        <v>510</v>
      </c>
      <c r="E515" s="229" t="s">
        <v>633</v>
      </c>
      <c r="F515" s="229">
        <v>184</v>
      </c>
    </row>
    <row r="516" spans="2:6" ht="14.5" x14ac:dyDescent="0.35">
      <c r="B516">
        <v>2175</v>
      </c>
      <c r="C516">
        <v>1</v>
      </c>
      <c r="D516" s="229">
        <v>511</v>
      </c>
      <c r="E516" s="229" t="s">
        <v>634</v>
      </c>
      <c r="F516" s="229">
        <v>3</v>
      </c>
    </row>
    <row r="517" spans="2:6" ht="14.5" x14ac:dyDescent="0.35">
      <c r="B517">
        <v>2175</v>
      </c>
      <c r="C517">
        <v>1</v>
      </c>
      <c r="D517" s="229">
        <v>512</v>
      </c>
      <c r="E517" s="229" t="s">
        <v>635</v>
      </c>
      <c r="F517" s="229">
        <v>4</v>
      </c>
    </row>
    <row r="518" spans="2:6" ht="14.5" x14ac:dyDescent="0.35">
      <c r="B518">
        <v>2175</v>
      </c>
      <c r="C518">
        <v>1</v>
      </c>
      <c r="D518" s="229">
        <v>513</v>
      </c>
      <c r="E518" s="229" t="s">
        <v>636</v>
      </c>
      <c r="F518" s="229">
        <v>4</v>
      </c>
    </row>
    <row r="519" spans="2:6" ht="14.5" x14ac:dyDescent="0.35">
      <c r="B519">
        <v>2175</v>
      </c>
      <c r="C519">
        <v>1</v>
      </c>
      <c r="D519" s="229">
        <v>514</v>
      </c>
      <c r="E519" s="229" t="s">
        <v>637</v>
      </c>
      <c r="F519" s="229">
        <v>5</v>
      </c>
    </row>
    <row r="520" spans="2:6" ht="14.5" x14ac:dyDescent="0.35">
      <c r="B520">
        <v>2175</v>
      </c>
      <c r="C520">
        <v>1</v>
      </c>
      <c r="D520" s="229">
        <v>515</v>
      </c>
      <c r="E520" s="229" t="s">
        <v>638</v>
      </c>
      <c r="F520" s="229">
        <v>12</v>
      </c>
    </row>
    <row r="521" spans="2:6" ht="14.5" x14ac:dyDescent="0.35">
      <c r="B521">
        <v>2175</v>
      </c>
      <c r="C521">
        <v>1</v>
      </c>
      <c r="D521" s="229">
        <v>516</v>
      </c>
      <c r="E521" s="229" t="s">
        <v>639</v>
      </c>
      <c r="F521" s="229">
        <v>7</v>
      </c>
    </row>
    <row r="522" spans="2:6" ht="14.5" x14ac:dyDescent="0.35">
      <c r="B522">
        <v>2175</v>
      </c>
      <c r="C522">
        <v>1</v>
      </c>
      <c r="D522" s="229">
        <v>517</v>
      </c>
      <c r="E522" s="229" t="s">
        <v>640</v>
      </c>
      <c r="F522" s="229">
        <v>10</v>
      </c>
    </row>
    <row r="523" spans="2:6" ht="14.5" x14ac:dyDescent="0.35">
      <c r="B523">
        <v>2175</v>
      </c>
      <c r="C523">
        <v>1</v>
      </c>
      <c r="D523" s="229">
        <v>518</v>
      </c>
      <c r="E523" s="229" t="s">
        <v>641</v>
      </c>
      <c r="F523" s="229">
        <v>8</v>
      </c>
    </row>
    <row r="524" spans="2:6" ht="14.5" x14ac:dyDescent="0.35">
      <c r="B524">
        <v>2175</v>
      </c>
      <c r="C524">
        <v>1</v>
      </c>
      <c r="D524" s="229">
        <v>519</v>
      </c>
      <c r="E524" s="229" t="s">
        <v>642</v>
      </c>
      <c r="F524" s="229">
        <v>5</v>
      </c>
    </row>
    <row r="525" spans="2:6" ht="14.5" x14ac:dyDescent="0.35">
      <c r="B525">
        <v>2175</v>
      </c>
      <c r="C525">
        <v>1</v>
      </c>
      <c r="D525" s="229">
        <v>520</v>
      </c>
      <c r="E525" s="229" t="s">
        <v>643</v>
      </c>
      <c r="F525" s="229">
        <v>3</v>
      </c>
    </row>
    <row r="526" spans="2:6" ht="14.5" x14ac:dyDescent="0.35">
      <c r="B526">
        <v>2175</v>
      </c>
      <c r="C526">
        <v>1</v>
      </c>
      <c r="D526" s="229">
        <v>521</v>
      </c>
      <c r="E526" s="229" t="s">
        <v>644</v>
      </c>
      <c r="F526" s="229">
        <v>5</v>
      </c>
    </row>
    <row r="527" spans="2:6" ht="14.5" x14ac:dyDescent="0.35">
      <c r="B527">
        <v>2175</v>
      </c>
      <c r="C527">
        <v>1</v>
      </c>
      <c r="D527" s="229">
        <v>522</v>
      </c>
      <c r="E527" s="229" t="s">
        <v>645</v>
      </c>
      <c r="F527" s="229">
        <v>6</v>
      </c>
    </row>
    <row r="528" spans="2:6" ht="14.5" x14ac:dyDescent="0.35">
      <c r="B528">
        <v>2175</v>
      </c>
      <c r="C528">
        <v>1</v>
      </c>
      <c r="D528" s="229">
        <v>523</v>
      </c>
      <c r="E528" s="229" t="s">
        <v>646</v>
      </c>
      <c r="F528" s="229">
        <v>9</v>
      </c>
    </row>
    <row r="529" spans="2:6" ht="14.5" x14ac:dyDescent="0.35">
      <c r="B529">
        <v>2175</v>
      </c>
      <c r="C529">
        <v>1</v>
      </c>
      <c r="D529" s="229">
        <v>524</v>
      </c>
      <c r="E529" s="229" t="s">
        <v>647</v>
      </c>
      <c r="F529" s="229">
        <v>4</v>
      </c>
    </row>
    <row r="530" spans="2:6" ht="14.5" x14ac:dyDescent="0.35">
      <c r="B530">
        <v>2175</v>
      </c>
      <c r="C530">
        <v>1</v>
      </c>
      <c r="D530" s="229">
        <v>525</v>
      </c>
      <c r="E530" s="229" t="s">
        <v>648</v>
      </c>
      <c r="F530" s="229">
        <v>7</v>
      </c>
    </row>
    <row r="531" spans="2:6" ht="14.5" x14ac:dyDescent="0.35">
      <c r="B531">
        <v>2175</v>
      </c>
      <c r="C531">
        <v>1</v>
      </c>
      <c r="D531" s="229">
        <v>526</v>
      </c>
      <c r="E531" s="229" t="s">
        <v>649</v>
      </c>
      <c r="F531" s="229">
        <v>3</v>
      </c>
    </row>
    <row r="532" spans="2:6" ht="14.5" x14ac:dyDescent="0.35">
      <c r="B532">
        <v>2175</v>
      </c>
      <c r="C532">
        <v>1</v>
      </c>
      <c r="D532" s="229">
        <v>527</v>
      </c>
      <c r="E532" s="229" t="s">
        <v>650</v>
      </c>
      <c r="F532" s="229">
        <v>4</v>
      </c>
    </row>
    <row r="533" spans="2:6" ht="14.5" x14ac:dyDescent="0.35">
      <c r="B533">
        <v>2175</v>
      </c>
      <c r="C533">
        <v>1</v>
      </c>
      <c r="D533" s="229">
        <v>528</v>
      </c>
      <c r="E533" s="229" t="s">
        <v>651</v>
      </c>
      <c r="F533" s="229">
        <v>3</v>
      </c>
    </row>
    <row r="534" spans="2:6" ht="14.5" x14ac:dyDescent="0.35">
      <c r="B534">
        <v>2175</v>
      </c>
      <c r="C534">
        <v>1</v>
      </c>
      <c r="D534" s="229">
        <v>529</v>
      </c>
      <c r="E534" s="229" t="s">
        <v>652</v>
      </c>
      <c r="F534" s="229">
        <v>4</v>
      </c>
    </row>
    <row r="535" spans="2:6" ht="14.5" x14ac:dyDescent="0.35">
      <c r="B535">
        <v>2175</v>
      </c>
      <c r="C535">
        <v>1</v>
      </c>
      <c r="D535" s="229">
        <v>530</v>
      </c>
      <c r="E535" s="229" t="s">
        <v>653</v>
      </c>
      <c r="F535" s="229">
        <v>7</v>
      </c>
    </row>
    <row r="536" spans="2:6" ht="14.5" x14ac:dyDescent="0.35">
      <c r="B536">
        <v>2175</v>
      </c>
      <c r="C536">
        <v>1</v>
      </c>
      <c r="D536" s="229">
        <v>531</v>
      </c>
      <c r="E536" s="229" t="s">
        <v>654</v>
      </c>
      <c r="F536" s="229">
        <v>5</v>
      </c>
    </row>
    <row r="537" spans="2:6" ht="14.5" x14ac:dyDescent="0.35">
      <c r="B537">
        <v>2175</v>
      </c>
      <c r="C537">
        <v>1</v>
      </c>
      <c r="D537" s="229">
        <v>532</v>
      </c>
      <c r="E537" s="229" t="s">
        <v>655</v>
      </c>
      <c r="F537" s="229">
        <v>3</v>
      </c>
    </row>
    <row r="538" spans="2:6" ht="14.5" x14ac:dyDescent="0.35">
      <c r="B538">
        <v>2175</v>
      </c>
      <c r="C538">
        <v>1</v>
      </c>
      <c r="D538" s="229">
        <v>533</v>
      </c>
      <c r="E538" s="229" t="s">
        <v>656</v>
      </c>
      <c r="F538" s="229">
        <v>5</v>
      </c>
    </row>
    <row r="539" spans="2:6" ht="14.5" x14ac:dyDescent="0.35">
      <c r="B539">
        <v>2175</v>
      </c>
      <c r="C539">
        <v>1</v>
      </c>
      <c r="D539" s="229">
        <v>534</v>
      </c>
      <c r="E539" s="229" t="s">
        <v>657</v>
      </c>
      <c r="F539" s="229">
        <v>3</v>
      </c>
    </row>
    <row r="540" spans="2:6" ht="14.5" x14ac:dyDescent="0.35">
      <c r="B540">
        <v>2175</v>
      </c>
      <c r="C540">
        <v>1</v>
      </c>
      <c r="D540" s="229">
        <v>535</v>
      </c>
      <c r="E540" s="229" t="s">
        <v>658</v>
      </c>
      <c r="F540" s="229">
        <v>3</v>
      </c>
    </row>
    <row r="541" spans="2:6" ht="14.5" x14ac:dyDescent="0.35">
      <c r="B541">
        <v>2175</v>
      </c>
      <c r="C541">
        <v>1</v>
      </c>
      <c r="D541" s="229">
        <v>536</v>
      </c>
      <c r="E541" s="229" t="s">
        <v>659</v>
      </c>
      <c r="F541" s="229">
        <v>5</v>
      </c>
    </row>
    <row r="542" spans="2:6" ht="14.5" x14ac:dyDescent="0.35">
      <c r="B542">
        <v>2175</v>
      </c>
      <c r="C542">
        <v>1</v>
      </c>
      <c r="D542" s="229">
        <v>537</v>
      </c>
      <c r="E542" s="229" t="s">
        <v>660</v>
      </c>
      <c r="F542" s="229">
        <v>4</v>
      </c>
    </row>
    <row r="543" spans="2:6" ht="14.5" x14ac:dyDescent="0.35">
      <c r="B543">
        <v>2175</v>
      </c>
      <c r="C543">
        <v>1</v>
      </c>
      <c r="D543" s="229">
        <v>538</v>
      </c>
      <c r="E543" s="229" t="s">
        <v>661</v>
      </c>
      <c r="F543" s="229">
        <v>8</v>
      </c>
    </row>
    <row r="544" spans="2:6" ht="14.5" x14ac:dyDescent="0.35">
      <c r="B544">
        <v>2175</v>
      </c>
      <c r="C544">
        <v>1</v>
      </c>
      <c r="D544" s="229">
        <v>539</v>
      </c>
      <c r="E544" s="229" t="s">
        <v>662</v>
      </c>
      <c r="F544" s="229">
        <v>4</v>
      </c>
    </row>
    <row r="545" spans="2:6" ht="14.5" x14ac:dyDescent="0.35">
      <c r="B545">
        <v>2175</v>
      </c>
      <c r="C545">
        <v>1</v>
      </c>
      <c r="D545" s="229">
        <v>540</v>
      </c>
      <c r="E545" s="229" t="s">
        <v>663</v>
      </c>
      <c r="F545" s="229">
        <v>4</v>
      </c>
    </row>
    <row r="546" spans="2:6" ht="14.5" x14ac:dyDescent="0.35">
      <c r="B546">
        <v>2175</v>
      </c>
      <c r="C546">
        <v>1</v>
      </c>
      <c r="D546" s="229">
        <v>541</v>
      </c>
      <c r="E546" s="229" t="s">
        <v>664</v>
      </c>
      <c r="F546" s="229">
        <v>18315</v>
      </c>
    </row>
    <row r="547" spans="2:6" ht="14.5" x14ac:dyDescent="0.35">
      <c r="B547">
        <v>2175</v>
      </c>
      <c r="C547">
        <v>1</v>
      </c>
      <c r="D547" s="229">
        <v>542</v>
      </c>
      <c r="E547" s="229" t="s">
        <v>665</v>
      </c>
      <c r="F547" s="229">
        <v>5278</v>
      </c>
    </row>
    <row r="548" spans="2:6" ht="14.5" x14ac:dyDescent="0.35">
      <c r="B548">
        <v>2175</v>
      </c>
      <c r="C548">
        <v>1</v>
      </c>
      <c r="D548" s="229">
        <v>543</v>
      </c>
      <c r="E548" s="229" t="s">
        <v>666</v>
      </c>
      <c r="F548" s="229">
        <v>7858</v>
      </c>
    </row>
    <row r="549" spans="2:6" ht="14.5" x14ac:dyDescent="0.35">
      <c r="B549">
        <v>2175</v>
      </c>
      <c r="C549">
        <v>1</v>
      </c>
      <c r="D549" s="229">
        <v>544</v>
      </c>
      <c r="E549" s="229" t="s">
        <v>667</v>
      </c>
      <c r="F549" s="229">
        <v>16121</v>
      </c>
    </row>
    <row r="550" spans="2:6" ht="14.5" x14ac:dyDescent="0.35">
      <c r="B550">
        <v>2175</v>
      </c>
      <c r="C550">
        <v>1</v>
      </c>
      <c r="D550" s="229">
        <v>545</v>
      </c>
      <c r="E550" s="229" t="s">
        <v>668</v>
      </c>
      <c r="F550" s="229">
        <v>13805</v>
      </c>
    </row>
    <row r="551" spans="2:6" ht="14.5" x14ac:dyDescent="0.35">
      <c r="B551">
        <v>2175</v>
      </c>
      <c r="C551">
        <v>1</v>
      </c>
      <c r="D551" s="229">
        <v>546</v>
      </c>
      <c r="E551" s="229" t="s">
        <v>669</v>
      </c>
      <c r="F551" s="229">
        <v>21565</v>
      </c>
    </row>
    <row r="552" spans="2:6" ht="14.5" x14ac:dyDescent="0.35">
      <c r="B552">
        <v>2175</v>
      </c>
      <c r="C552">
        <v>1</v>
      </c>
      <c r="D552" s="229">
        <v>547</v>
      </c>
      <c r="E552" s="229" t="s">
        <v>670</v>
      </c>
      <c r="F552" s="229">
        <v>44455</v>
      </c>
    </row>
    <row r="553" spans="2:6" ht="14.5" x14ac:dyDescent="0.35">
      <c r="B553">
        <v>2175</v>
      </c>
      <c r="C553">
        <v>1</v>
      </c>
      <c r="D553" s="229">
        <v>548</v>
      </c>
      <c r="E553" s="229" t="s">
        <v>671</v>
      </c>
      <c r="F553" s="229">
        <v>11188</v>
      </c>
    </row>
    <row r="554" spans="2:6" ht="14.5" x14ac:dyDescent="0.35">
      <c r="B554">
        <v>2175</v>
      </c>
      <c r="C554">
        <v>1</v>
      </c>
      <c r="D554" s="229">
        <v>549</v>
      </c>
      <c r="E554" s="229" t="s">
        <v>672</v>
      </c>
      <c r="F554" s="229">
        <v>24787</v>
      </c>
    </row>
    <row r="555" spans="2:6" ht="14.5" x14ac:dyDescent="0.35">
      <c r="B555">
        <v>2175</v>
      </c>
      <c r="C555">
        <v>1</v>
      </c>
      <c r="D555" s="229">
        <v>550</v>
      </c>
      <c r="E555" s="229" t="s">
        <v>673</v>
      </c>
      <c r="F555" s="229">
        <v>31015</v>
      </c>
    </row>
    <row r="556" spans="2:6" ht="14.5" x14ac:dyDescent="0.35">
      <c r="B556">
        <v>2175</v>
      </c>
      <c r="C556">
        <v>1</v>
      </c>
      <c r="D556" s="229">
        <v>551</v>
      </c>
      <c r="E556" s="229" t="s">
        <v>674</v>
      </c>
      <c r="F556" s="229">
        <v>961</v>
      </c>
    </row>
    <row r="557" spans="2:6" ht="14.5" x14ac:dyDescent="0.35">
      <c r="B557">
        <v>2175</v>
      </c>
      <c r="C557">
        <v>1</v>
      </c>
      <c r="D557" s="229">
        <v>552</v>
      </c>
      <c r="E557" s="229" t="s">
        <v>675</v>
      </c>
      <c r="F557" s="229">
        <v>888</v>
      </c>
    </row>
    <row r="558" spans="2:6" ht="14.5" x14ac:dyDescent="0.35">
      <c r="B558">
        <v>2175</v>
      </c>
      <c r="C558">
        <v>1</v>
      </c>
      <c r="D558" s="229">
        <v>553</v>
      </c>
      <c r="E558" s="229" t="s">
        <v>676</v>
      </c>
      <c r="F558" s="229">
        <v>16105</v>
      </c>
    </row>
    <row r="559" spans="2:6" ht="14.5" x14ac:dyDescent="0.35">
      <c r="B559">
        <v>2175</v>
      </c>
      <c r="C559">
        <v>1</v>
      </c>
      <c r="D559" s="229">
        <v>554</v>
      </c>
      <c r="E559" s="229" t="s">
        <v>677</v>
      </c>
      <c r="F559" s="229">
        <v>1117</v>
      </c>
    </row>
    <row r="560" spans="2:6" ht="14.5" x14ac:dyDescent="0.35">
      <c r="B560">
        <v>2175</v>
      </c>
      <c r="C560">
        <v>1</v>
      </c>
      <c r="D560" s="229">
        <v>555</v>
      </c>
      <c r="E560" s="229" t="s">
        <v>678</v>
      </c>
      <c r="F560" s="229">
        <v>213458</v>
      </c>
    </row>
    <row r="561" spans="2:6" ht="14.5" x14ac:dyDescent="0.35">
      <c r="B561">
        <v>2175</v>
      </c>
      <c r="C561">
        <v>1</v>
      </c>
      <c r="D561" s="229">
        <v>556</v>
      </c>
      <c r="E561" s="229" t="s">
        <v>679</v>
      </c>
      <c r="F561" s="229">
        <v>18856</v>
      </c>
    </row>
    <row r="562" spans="2:6" ht="14.5" x14ac:dyDescent="0.35">
      <c r="B562">
        <v>2175</v>
      </c>
      <c r="C562">
        <v>1</v>
      </c>
      <c r="D562" s="229">
        <v>557</v>
      </c>
      <c r="E562" s="229" t="s">
        <v>680</v>
      </c>
      <c r="F562" s="229">
        <v>5511</v>
      </c>
    </row>
    <row r="563" spans="2:6" ht="14.5" x14ac:dyDescent="0.35">
      <c r="B563">
        <v>2175</v>
      </c>
      <c r="C563">
        <v>1</v>
      </c>
      <c r="D563" s="229">
        <v>558</v>
      </c>
      <c r="E563" s="229" t="s">
        <v>681</v>
      </c>
      <c r="F563" s="229">
        <v>7932</v>
      </c>
    </row>
    <row r="564" spans="2:6" ht="14.5" x14ac:dyDescent="0.35">
      <c r="B564">
        <v>2175</v>
      </c>
      <c r="C564">
        <v>1</v>
      </c>
      <c r="D564" s="229">
        <v>559</v>
      </c>
      <c r="E564" s="229" t="s">
        <v>682</v>
      </c>
      <c r="F564" s="229">
        <v>16669</v>
      </c>
    </row>
    <row r="565" spans="2:6" ht="14.5" x14ac:dyDescent="0.35">
      <c r="B565">
        <v>2175</v>
      </c>
      <c r="C565">
        <v>1</v>
      </c>
      <c r="D565" s="229">
        <v>560</v>
      </c>
      <c r="E565" s="229" t="s">
        <v>683</v>
      </c>
      <c r="F565" s="229">
        <v>14806</v>
      </c>
    </row>
    <row r="566" spans="2:6" ht="14.5" x14ac:dyDescent="0.35">
      <c r="B566">
        <v>2175</v>
      </c>
      <c r="C566">
        <v>1</v>
      </c>
      <c r="D566" s="229">
        <v>561</v>
      </c>
      <c r="E566" s="229" t="s">
        <v>684</v>
      </c>
      <c r="F566" s="229">
        <v>22513</v>
      </c>
    </row>
    <row r="567" spans="2:6" ht="14.5" x14ac:dyDescent="0.35">
      <c r="B567">
        <v>2175</v>
      </c>
      <c r="C567">
        <v>1</v>
      </c>
      <c r="D567" s="229">
        <v>562</v>
      </c>
      <c r="E567" s="229" t="s">
        <v>685</v>
      </c>
      <c r="F567" s="229">
        <v>47147</v>
      </c>
    </row>
    <row r="568" spans="2:6" ht="14.5" x14ac:dyDescent="0.35">
      <c r="B568">
        <v>2175</v>
      </c>
      <c r="C568">
        <v>1</v>
      </c>
      <c r="D568" s="229">
        <v>563</v>
      </c>
      <c r="E568" s="229" t="s">
        <v>686</v>
      </c>
      <c r="F568" s="229">
        <v>12225</v>
      </c>
    </row>
    <row r="569" spans="2:6" ht="14.5" x14ac:dyDescent="0.35">
      <c r="B569">
        <v>2175</v>
      </c>
      <c r="C569">
        <v>1</v>
      </c>
      <c r="D569" s="229">
        <v>564</v>
      </c>
      <c r="E569" s="229" t="s">
        <v>687</v>
      </c>
      <c r="F569" s="229">
        <v>25942</v>
      </c>
    </row>
    <row r="570" spans="2:6" ht="14.5" x14ac:dyDescent="0.35">
      <c r="B570">
        <v>2175</v>
      </c>
      <c r="C570">
        <v>1</v>
      </c>
      <c r="D570" s="229">
        <v>565</v>
      </c>
      <c r="E570" s="229" t="s">
        <v>688</v>
      </c>
      <c r="F570" s="229">
        <v>32265</v>
      </c>
    </row>
    <row r="571" spans="2:6" ht="14.5" x14ac:dyDescent="0.35">
      <c r="B571">
        <v>2175</v>
      </c>
      <c r="C571">
        <v>1</v>
      </c>
      <c r="D571" s="229">
        <v>566</v>
      </c>
      <c r="E571" s="229" t="s">
        <v>689</v>
      </c>
      <c r="F571" s="229">
        <v>1006</v>
      </c>
    </row>
    <row r="572" spans="2:6" ht="14.5" x14ac:dyDescent="0.35">
      <c r="B572">
        <v>2175</v>
      </c>
      <c r="C572">
        <v>1</v>
      </c>
      <c r="D572" s="229">
        <v>567</v>
      </c>
      <c r="E572" s="229" t="s">
        <v>690</v>
      </c>
      <c r="F572" s="229">
        <v>912</v>
      </c>
    </row>
    <row r="573" spans="2:6" ht="14.5" x14ac:dyDescent="0.35">
      <c r="B573">
        <v>2175</v>
      </c>
      <c r="C573">
        <v>1</v>
      </c>
      <c r="D573" s="229">
        <v>568</v>
      </c>
      <c r="E573" s="229" t="s">
        <v>691</v>
      </c>
      <c r="F573" s="229">
        <v>16936</v>
      </c>
    </row>
    <row r="574" spans="2:6" ht="14.5" x14ac:dyDescent="0.35">
      <c r="B574">
        <v>2175</v>
      </c>
      <c r="C574">
        <v>1</v>
      </c>
      <c r="D574" s="229">
        <v>569</v>
      </c>
      <c r="E574" s="229" t="s">
        <v>692</v>
      </c>
      <c r="F574" s="229">
        <v>1161</v>
      </c>
    </row>
    <row r="575" spans="2:6" ht="14.5" x14ac:dyDescent="0.35">
      <c r="B575">
        <v>2175</v>
      </c>
      <c r="C575">
        <v>1</v>
      </c>
      <c r="D575" s="229">
        <v>570</v>
      </c>
      <c r="E575" s="229" t="s">
        <v>693</v>
      </c>
      <c r="F575" s="229">
        <v>223881</v>
      </c>
    </row>
    <row r="576" spans="2:6" ht="14.5" x14ac:dyDescent="0.35">
      <c r="B576">
        <v>2175</v>
      </c>
      <c r="C576">
        <v>1</v>
      </c>
      <c r="D576" s="229">
        <v>571</v>
      </c>
      <c r="E576" s="229" t="s">
        <v>694</v>
      </c>
      <c r="F576" s="229">
        <v>8818</v>
      </c>
    </row>
    <row r="577" spans="2:6" ht="14.5" x14ac:dyDescent="0.35">
      <c r="B577">
        <v>2175</v>
      </c>
      <c r="C577">
        <v>1</v>
      </c>
      <c r="D577" s="229">
        <v>572</v>
      </c>
      <c r="E577" s="229" t="s">
        <v>695</v>
      </c>
      <c r="F577" s="229">
        <v>2754</v>
      </c>
    </row>
    <row r="578" spans="2:6" ht="14.5" x14ac:dyDescent="0.35">
      <c r="B578">
        <v>2175</v>
      </c>
      <c r="C578">
        <v>1</v>
      </c>
      <c r="D578" s="229">
        <v>573</v>
      </c>
      <c r="E578" s="229" t="s">
        <v>696</v>
      </c>
      <c r="F578" s="229">
        <v>4165</v>
      </c>
    </row>
    <row r="579" spans="2:6" ht="14.5" x14ac:dyDescent="0.35">
      <c r="B579">
        <v>2175</v>
      </c>
      <c r="C579">
        <v>1</v>
      </c>
      <c r="D579" s="229">
        <v>574</v>
      </c>
      <c r="E579" s="229" t="s">
        <v>697</v>
      </c>
      <c r="F579" s="229">
        <v>7562</v>
      </c>
    </row>
    <row r="580" spans="2:6" ht="14.5" x14ac:dyDescent="0.35">
      <c r="B580">
        <v>2175</v>
      </c>
      <c r="C580">
        <v>1</v>
      </c>
      <c r="D580" s="229">
        <v>575</v>
      </c>
      <c r="E580" s="229" t="s">
        <v>698</v>
      </c>
      <c r="F580" s="229">
        <v>5842</v>
      </c>
    </row>
    <row r="581" spans="2:6" ht="14.5" x14ac:dyDescent="0.35">
      <c r="B581">
        <v>2175</v>
      </c>
      <c r="C581">
        <v>1</v>
      </c>
      <c r="D581" s="229">
        <v>576</v>
      </c>
      <c r="E581" s="229" t="s">
        <v>699</v>
      </c>
      <c r="F581" s="229">
        <v>10859</v>
      </c>
    </row>
    <row r="582" spans="2:6" ht="14.5" x14ac:dyDescent="0.35">
      <c r="B582">
        <v>2175</v>
      </c>
      <c r="C582">
        <v>1</v>
      </c>
      <c r="D582" s="229">
        <v>577</v>
      </c>
      <c r="E582" s="229" t="s">
        <v>700</v>
      </c>
      <c r="F582" s="229">
        <v>20928</v>
      </c>
    </row>
    <row r="583" spans="2:6" ht="14.5" x14ac:dyDescent="0.35">
      <c r="B583">
        <v>2175</v>
      </c>
      <c r="C583">
        <v>1</v>
      </c>
      <c r="D583" s="229">
        <v>578</v>
      </c>
      <c r="E583" s="229" t="s">
        <v>701</v>
      </c>
      <c r="F583" s="229">
        <v>5049</v>
      </c>
    </row>
    <row r="584" spans="2:6" ht="14.5" x14ac:dyDescent="0.35">
      <c r="B584">
        <v>2175</v>
      </c>
      <c r="C584">
        <v>1</v>
      </c>
      <c r="D584" s="229">
        <v>579</v>
      </c>
      <c r="E584" s="229" t="s">
        <v>702</v>
      </c>
      <c r="F584" s="229">
        <v>12817</v>
      </c>
    </row>
    <row r="585" spans="2:6" ht="14.5" x14ac:dyDescent="0.35">
      <c r="B585">
        <v>2175</v>
      </c>
      <c r="C585">
        <v>1</v>
      </c>
      <c r="D585" s="229">
        <v>580</v>
      </c>
      <c r="E585" s="229" t="s">
        <v>703</v>
      </c>
      <c r="F585" s="229">
        <v>15903</v>
      </c>
    </row>
    <row r="586" spans="2:6" ht="14.5" x14ac:dyDescent="0.35">
      <c r="B586">
        <v>2175</v>
      </c>
      <c r="C586">
        <v>1</v>
      </c>
      <c r="D586" s="229">
        <v>581</v>
      </c>
      <c r="E586" s="229" t="s">
        <v>704</v>
      </c>
      <c r="F586" s="229">
        <v>428</v>
      </c>
    </row>
    <row r="587" spans="2:6" ht="14.5" x14ac:dyDescent="0.35">
      <c r="B587">
        <v>2175</v>
      </c>
      <c r="C587">
        <v>1</v>
      </c>
      <c r="D587" s="229">
        <v>582</v>
      </c>
      <c r="E587" s="229" t="s">
        <v>705</v>
      </c>
      <c r="F587" s="229">
        <v>369</v>
      </c>
    </row>
    <row r="588" spans="2:6" ht="14.5" x14ac:dyDescent="0.35">
      <c r="B588">
        <v>2175</v>
      </c>
      <c r="C588">
        <v>1</v>
      </c>
      <c r="D588" s="229">
        <v>583</v>
      </c>
      <c r="E588" s="229" t="s">
        <v>706</v>
      </c>
      <c r="F588" s="229">
        <v>7577</v>
      </c>
    </row>
    <row r="589" spans="2:6" ht="14.5" x14ac:dyDescent="0.35">
      <c r="B589">
        <v>2175</v>
      </c>
      <c r="C589">
        <v>1</v>
      </c>
      <c r="D589" s="229">
        <v>584</v>
      </c>
      <c r="E589" s="229" t="s">
        <v>707</v>
      </c>
      <c r="F589" s="229">
        <v>563</v>
      </c>
    </row>
    <row r="590" spans="2:6" ht="14.5" x14ac:dyDescent="0.35">
      <c r="B590">
        <v>2175</v>
      </c>
      <c r="C590">
        <v>1</v>
      </c>
      <c r="D590" s="229">
        <v>585</v>
      </c>
      <c r="E590" s="229" t="s">
        <v>708</v>
      </c>
      <c r="F590" s="229">
        <v>103634</v>
      </c>
    </row>
    <row r="591" spans="2:6" ht="14.5" x14ac:dyDescent="0.35">
      <c r="B591">
        <v>2175</v>
      </c>
      <c r="C591">
        <v>1</v>
      </c>
      <c r="D591" s="229">
        <v>586</v>
      </c>
      <c r="E591" s="229" t="s">
        <v>709</v>
      </c>
      <c r="F591" s="229">
        <v>42</v>
      </c>
    </row>
    <row r="592" spans="2:6" ht="14.5" x14ac:dyDescent="0.35">
      <c r="B592">
        <v>2175</v>
      </c>
      <c r="C592">
        <v>1</v>
      </c>
      <c r="D592" s="229">
        <v>587</v>
      </c>
      <c r="E592" s="229" t="s">
        <v>710</v>
      </c>
      <c r="F592" s="229">
        <v>27</v>
      </c>
    </row>
    <row r="593" spans="2:6" ht="14.5" x14ac:dyDescent="0.35">
      <c r="B593">
        <v>2175</v>
      </c>
      <c r="C593">
        <v>1</v>
      </c>
      <c r="D593" s="229">
        <v>588</v>
      </c>
      <c r="E593" s="229" t="s">
        <v>711</v>
      </c>
      <c r="F593" s="229">
        <v>0</v>
      </c>
    </row>
    <row r="594" spans="2:6" ht="14.5" x14ac:dyDescent="0.35">
      <c r="B594">
        <v>2175</v>
      </c>
      <c r="C594">
        <v>1</v>
      </c>
      <c r="D594" s="229">
        <v>589</v>
      </c>
      <c r="E594" s="229" t="s">
        <v>712</v>
      </c>
      <c r="F594" s="229">
        <v>2</v>
      </c>
    </row>
    <row r="595" spans="2:6" ht="14.5" x14ac:dyDescent="0.35">
      <c r="B595">
        <v>2175</v>
      </c>
      <c r="C595">
        <v>1</v>
      </c>
      <c r="D595" s="229">
        <v>590</v>
      </c>
      <c r="E595" s="229" t="s">
        <v>713</v>
      </c>
      <c r="F595" s="229">
        <v>1433</v>
      </c>
    </row>
    <row r="596" spans="2:6" ht="14.5" x14ac:dyDescent="0.35">
      <c r="B596">
        <v>2175</v>
      </c>
      <c r="C596">
        <v>1</v>
      </c>
      <c r="D596" s="229">
        <v>591</v>
      </c>
      <c r="E596" s="229" t="s">
        <v>714</v>
      </c>
      <c r="F596" s="229">
        <v>88</v>
      </c>
    </row>
    <row r="597" spans="2:6" ht="14.5" x14ac:dyDescent="0.35">
      <c r="B597">
        <v>2175</v>
      </c>
      <c r="C597">
        <v>1</v>
      </c>
      <c r="D597" s="229">
        <v>592</v>
      </c>
      <c r="E597" s="229" t="s">
        <v>715</v>
      </c>
      <c r="F597" s="229">
        <v>716</v>
      </c>
    </row>
    <row r="598" spans="2:6" ht="14.5" x14ac:dyDescent="0.35">
      <c r="B598">
        <v>2175</v>
      </c>
      <c r="C598">
        <v>1</v>
      </c>
      <c r="D598" s="229">
        <v>593</v>
      </c>
      <c r="E598" s="229" t="s">
        <v>716</v>
      </c>
      <c r="F598" s="229">
        <v>224</v>
      </c>
    </row>
    <row r="599" spans="2:6" ht="14.5" x14ac:dyDescent="0.35">
      <c r="B599">
        <v>2175</v>
      </c>
      <c r="C599">
        <v>1</v>
      </c>
      <c r="D599" s="229">
        <v>594</v>
      </c>
      <c r="E599" s="229" t="s">
        <v>717</v>
      </c>
      <c r="F599" s="229">
        <v>258</v>
      </c>
    </row>
    <row r="600" spans="2:6" ht="14.5" x14ac:dyDescent="0.35">
      <c r="B600">
        <v>2175</v>
      </c>
      <c r="C600">
        <v>1</v>
      </c>
      <c r="D600" s="229">
        <v>595</v>
      </c>
      <c r="E600" s="229" t="s">
        <v>718</v>
      </c>
      <c r="F600" s="229">
        <v>8</v>
      </c>
    </row>
    <row r="601" spans="2:6" ht="14.5" x14ac:dyDescent="0.35">
      <c r="B601">
        <v>2175</v>
      </c>
      <c r="C601">
        <v>1</v>
      </c>
      <c r="D601" s="229">
        <v>596</v>
      </c>
      <c r="E601" s="229" t="s">
        <v>719</v>
      </c>
      <c r="F601" s="229">
        <v>0</v>
      </c>
    </row>
    <row r="602" spans="2:6" ht="14.5" x14ac:dyDescent="0.35">
      <c r="B602">
        <v>2175</v>
      </c>
      <c r="C602">
        <v>1</v>
      </c>
      <c r="D602" s="229">
        <v>597</v>
      </c>
      <c r="E602" s="229" t="s">
        <v>720</v>
      </c>
      <c r="F602" s="229">
        <v>22</v>
      </c>
    </row>
    <row r="603" spans="2:6" ht="14.5" x14ac:dyDescent="0.35">
      <c r="B603">
        <v>2175</v>
      </c>
      <c r="C603">
        <v>1</v>
      </c>
      <c r="D603" s="229">
        <v>598</v>
      </c>
      <c r="E603" s="229" t="s">
        <v>721</v>
      </c>
      <c r="F603" s="229">
        <v>324</v>
      </c>
    </row>
    <row r="604" spans="2:6" ht="14.5" x14ac:dyDescent="0.35">
      <c r="B604">
        <v>2175</v>
      </c>
      <c r="C604">
        <v>1</v>
      </c>
      <c r="D604" s="229">
        <v>599</v>
      </c>
      <c r="E604" s="229" t="s">
        <v>722</v>
      </c>
      <c r="F604" s="229">
        <v>0</v>
      </c>
    </row>
    <row r="605" spans="2:6" ht="14.5" x14ac:dyDescent="0.35">
      <c r="B605">
        <v>2175</v>
      </c>
      <c r="C605">
        <v>1</v>
      </c>
      <c r="D605" s="229">
        <v>600</v>
      </c>
      <c r="E605" s="229" t="s">
        <v>723</v>
      </c>
      <c r="F605" s="229">
        <v>3144</v>
      </c>
    </row>
    <row r="606" spans="2:6" ht="14.5" x14ac:dyDescent="0.35">
      <c r="B606">
        <v>2175</v>
      </c>
      <c r="C606">
        <v>1</v>
      </c>
      <c r="D606" s="229">
        <v>601</v>
      </c>
      <c r="E606" s="229" t="s">
        <v>724</v>
      </c>
      <c r="F606" s="229">
        <v>0</v>
      </c>
    </row>
    <row r="607" spans="2:6" ht="14.5" x14ac:dyDescent="0.35">
      <c r="B607">
        <v>2175</v>
      </c>
      <c r="C607">
        <v>1</v>
      </c>
      <c r="D607" s="229">
        <v>602</v>
      </c>
      <c r="E607" s="229" t="s">
        <v>725</v>
      </c>
      <c r="F607" s="229">
        <v>0</v>
      </c>
    </row>
    <row r="608" spans="2:6" ht="14.5" x14ac:dyDescent="0.35">
      <c r="B608">
        <v>2175</v>
      </c>
      <c r="C608">
        <v>1</v>
      </c>
      <c r="D608" s="229">
        <v>603</v>
      </c>
      <c r="E608" s="229" t="s">
        <v>726</v>
      </c>
      <c r="F608" s="229">
        <v>0</v>
      </c>
    </row>
    <row r="609" spans="2:6" ht="14.5" x14ac:dyDescent="0.35">
      <c r="B609">
        <v>2175</v>
      </c>
      <c r="C609">
        <v>1</v>
      </c>
      <c r="D609" s="229">
        <v>604</v>
      </c>
      <c r="E609" s="229" t="s">
        <v>727</v>
      </c>
      <c r="F609" s="229">
        <v>0</v>
      </c>
    </row>
    <row r="610" spans="2:6" ht="14.5" x14ac:dyDescent="0.35">
      <c r="B610">
        <v>2175</v>
      </c>
      <c r="C610">
        <v>1</v>
      </c>
      <c r="D610" s="229">
        <v>605</v>
      </c>
      <c r="E610" s="229" t="s">
        <v>728</v>
      </c>
      <c r="F610" s="229">
        <v>0</v>
      </c>
    </row>
    <row r="611" spans="2:6" ht="14.5" x14ac:dyDescent="0.35">
      <c r="B611">
        <v>2175</v>
      </c>
      <c r="C611">
        <v>1</v>
      </c>
      <c r="D611" s="229">
        <v>606</v>
      </c>
      <c r="E611" s="229" t="s">
        <v>729</v>
      </c>
      <c r="F611" s="229">
        <v>0</v>
      </c>
    </row>
    <row r="612" spans="2:6" ht="14.5" x14ac:dyDescent="0.35">
      <c r="B612">
        <v>2175</v>
      </c>
      <c r="C612">
        <v>1</v>
      </c>
      <c r="D612" s="229">
        <v>607</v>
      </c>
      <c r="E612" s="229" t="s">
        <v>730</v>
      </c>
      <c r="F612" s="229">
        <v>0</v>
      </c>
    </row>
    <row r="613" spans="2:6" ht="14.5" x14ac:dyDescent="0.35">
      <c r="B613">
        <v>2175</v>
      </c>
      <c r="C613">
        <v>1</v>
      </c>
      <c r="D613" s="229">
        <v>608</v>
      </c>
      <c r="E613" s="229" t="s">
        <v>731</v>
      </c>
      <c r="F613" s="229">
        <v>0</v>
      </c>
    </row>
    <row r="614" spans="2:6" ht="14.5" x14ac:dyDescent="0.35">
      <c r="B614">
        <v>2175</v>
      </c>
      <c r="C614">
        <v>1</v>
      </c>
      <c r="D614" s="229">
        <v>609</v>
      </c>
      <c r="E614" s="229" t="s">
        <v>732</v>
      </c>
      <c r="F614" s="229">
        <v>0</v>
      </c>
    </row>
    <row r="615" spans="2:6" ht="14.5" x14ac:dyDescent="0.35">
      <c r="B615">
        <v>2175</v>
      </c>
      <c r="C615">
        <v>1</v>
      </c>
      <c r="D615" s="229">
        <v>610</v>
      </c>
      <c r="E615" s="229" t="s">
        <v>733</v>
      </c>
      <c r="F615" s="229">
        <v>0</v>
      </c>
    </row>
    <row r="616" spans="2:6" ht="14.5" x14ac:dyDescent="0.35">
      <c r="B616">
        <v>2175</v>
      </c>
      <c r="C616">
        <v>1</v>
      </c>
      <c r="D616" s="229">
        <v>611</v>
      </c>
      <c r="E616" s="229" t="s">
        <v>734</v>
      </c>
      <c r="F616" s="229">
        <v>0</v>
      </c>
    </row>
    <row r="617" spans="2:6" ht="14.5" x14ac:dyDescent="0.35">
      <c r="B617">
        <v>2175</v>
      </c>
      <c r="C617">
        <v>1</v>
      </c>
      <c r="D617" s="229">
        <v>612</v>
      </c>
      <c r="E617" s="229" t="s">
        <v>735</v>
      </c>
      <c r="F617" s="229">
        <v>0</v>
      </c>
    </row>
    <row r="618" spans="2:6" ht="14.5" x14ac:dyDescent="0.35">
      <c r="B618">
        <v>2175</v>
      </c>
      <c r="C618">
        <v>1</v>
      </c>
      <c r="D618" s="229">
        <v>613</v>
      </c>
      <c r="E618" s="229" t="s">
        <v>736</v>
      </c>
      <c r="F618" s="229">
        <v>0</v>
      </c>
    </row>
    <row r="619" spans="2:6" ht="14.5" x14ac:dyDescent="0.35">
      <c r="B619">
        <v>2175</v>
      </c>
      <c r="C619">
        <v>1</v>
      </c>
      <c r="D619" s="229">
        <v>614</v>
      </c>
      <c r="E619" s="229" t="s">
        <v>737</v>
      </c>
      <c r="F619" s="229">
        <v>0</v>
      </c>
    </row>
    <row r="620" spans="2:6" ht="14.5" x14ac:dyDescent="0.35">
      <c r="B620">
        <v>2175</v>
      </c>
      <c r="C620">
        <v>1</v>
      </c>
      <c r="D620" s="229">
        <v>615</v>
      </c>
      <c r="E620" s="229" t="s">
        <v>738</v>
      </c>
      <c r="F620" s="229">
        <v>0</v>
      </c>
    </row>
    <row r="621" spans="2:6" ht="14.5" x14ac:dyDescent="0.35">
      <c r="B621">
        <v>2175</v>
      </c>
      <c r="C621">
        <v>1</v>
      </c>
      <c r="D621" s="229">
        <v>616</v>
      </c>
      <c r="E621" s="229" t="s">
        <v>739</v>
      </c>
      <c r="F621" s="229">
        <v>230</v>
      </c>
    </row>
    <row r="622" spans="2:6" ht="14.5" x14ac:dyDescent="0.35">
      <c r="B622">
        <v>2175</v>
      </c>
      <c r="C622">
        <v>1</v>
      </c>
      <c r="D622" s="229">
        <v>617</v>
      </c>
      <c r="E622" s="229" t="s">
        <v>740</v>
      </c>
      <c r="F622" s="229">
        <v>35</v>
      </c>
    </row>
    <row r="623" spans="2:6" ht="14.5" x14ac:dyDescent="0.35">
      <c r="B623">
        <v>2175</v>
      </c>
      <c r="C623">
        <v>1</v>
      </c>
      <c r="D623" s="229">
        <v>618</v>
      </c>
      <c r="E623" s="229" t="s">
        <v>741</v>
      </c>
      <c r="F623" s="229">
        <v>25</v>
      </c>
    </row>
    <row r="624" spans="2:6" ht="14.5" x14ac:dyDescent="0.35">
      <c r="B624">
        <v>2175</v>
      </c>
      <c r="C624">
        <v>1</v>
      </c>
      <c r="D624" s="229">
        <v>619</v>
      </c>
      <c r="E624" s="229" t="s">
        <v>742</v>
      </c>
      <c r="F624" s="229">
        <v>153</v>
      </c>
    </row>
    <row r="625" spans="2:6" ht="14.5" x14ac:dyDescent="0.35">
      <c r="B625">
        <v>2175</v>
      </c>
      <c r="C625">
        <v>1</v>
      </c>
      <c r="D625" s="229">
        <v>620</v>
      </c>
      <c r="E625" s="229" t="s">
        <v>743</v>
      </c>
      <c r="F625" s="229">
        <v>204</v>
      </c>
    </row>
    <row r="626" spans="2:6" ht="14.5" x14ac:dyDescent="0.35">
      <c r="B626">
        <v>2175</v>
      </c>
      <c r="C626">
        <v>1</v>
      </c>
      <c r="D626" s="229">
        <v>621</v>
      </c>
      <c r="E626" s="229" t="s">
        <v>744</v>
      </c>
      <c r="F626" s="229">
        <v>219</v>
      </c>
    </row>
    <row r="627" spans="2:6" ht="14.5" x14ac:dyDescent="0.35">
      <c r="B627">
        <v>2175</v>
      </c>
      <c r="C627">
        <v>1</v>
      </c>
      <c r="D627" s="229">
        <v>622</v>
      </c>
      <c r="E627" s="229" t="s">
        <v>745</v>
      </c>
      <c r="F627" s="229">
        <v>738</v>
      </c>
    </row>
    <row r="628" spans="2:6" ht="14.5" x14ac:dyDescent="0.35">
      <c r="B628">
        <v>2175</v>
      </c>
      <c r="C628">
        <v>1</v>
      </c>
      <c r="D628" s="229">
        <v>623</v>
      </c>
      <c r="E628" s="229" t="s">
        <v>746</v>
      </c>
      <c r="F628" s="229">
        <v>290</v>
      </c>
    </row>
    <row r="629" spans="2:6" ht="14.5" x14ac:dyDescent="0.35">
      <c r="B629">
        <v>2175</v>
      </c>
      <c r="C629">
        <v>1</v>
      </c>
      <c r="D629" s="229">
        <v>624</v>
      </c>
      <c r="E629" s="229" t="s">
        <v>747</v>
      </c>
      <c r="F629" s="229">
        <v>430</v>
      </c>
    </row>
    <row r="630" spans="2:6" ht="14.5" x14ac:dyDescent="0.35">
      <c r="B630">
        <v>2175</v>
      </c>
      <c r="C630">
        <v>1</v>
      </c>
      <c r="D630" s="229">
        <v>625</v>
      </c>
      <c r="E630" s="229" t="s">
        <v>748</v>
      </c>
      <c r="F630" s="229">
        <v>333</v>
      </c>
    </row>
    <row r="631" spans="2:6" ht="14.5" x14ac:dyDescent="0.35">
      <c r="B631">
        <v>2175</v>
      </c>
      <c r="C631">
        <v>1</v>
      </c>
      <c r="D631" s="229">
        <v>626</v>
      </c>
      <c r="E631" s="229" t="s">
        <v>749</v>
      </c>
      <c r="F631" s="229">
        <v>15</v>
      </c>
    </row>
    <row r="632" spans="2:6" ht="14.5" x14ac:dyDescent="0.35">
      <c r="B632">
        <v>2175</v>
      </c>
      <c r="C632">
        <v>1</v>
      </c>
      <c r="D632" s="229">
        <v>627</v>
      </c>
      <c r="E632" s="229" t="s">
        <v>750</v>
      </c>
      <c r="F632" s="229">
        <v>5</v>
      </c>
    </row>
    <row r="633" spans="2:6" ht="14.5" x14ac:dyDescent="0.35">
      <c r="B633">
        <v>2175</v>
      </c>
      <c r="C633">
        <v>1</v>
      </c>
      <c r="D633" s="229">
        <v>628</v>
      </c>
      <c r="E633" s="229" t="s">
        <v>751</v>
      </c>
      <c r="F633" s="229">
        <v>271</v>
      </c>
    </row>
    <row r="634" spans="2:6" ht="14.5" x14ac:dyDescent="0.35">
      <c r="B634">
        <v>2175</v>
      </c>
      <c r="C634">
        <v>1</v>
      </c>
      <c r="D634" s="229">
        <v>629</v>
      </c>
      <c r="E634" s="229" t="s">
        <v>752</v>
      </c>
      <c r="F634" s="229">
        <v>14</v>
      </c>
    </row>
    <row r="635" spans="2:6" ht="14.5" x14ac:dyDescent="0.35">
      <c r="B635">
        <v>2175</v>
      </c>
      <c r="C635">
        <v>1</v>
      </c>
      <c r="D635" s="229">
        <v>630</v>
      </c>
      <c r="E635" s="229" t="s">
        <v>753</v>
      </c>
      <c r="F635" s="229">
        <v>2962</v>
      </c>
    </row>
    <row r="636" spans="2:6" ht="14.5" x14ac:dyDescent="0.35">
      <c r="B636">
        <v>2175</v>
      </c>
      <c r="C636">
        <v>1</v>
      </c>
      <c r="D636" s="229">
        <v>631</v>
      </c>
      <c r="E636" s="229" t="s">
        <v>754</v>
      </c>
      <c r="F636" s="229">
        <v>9122</v>
      </c>
    </row>
    <row r="637" spans="2:6" ht="14.5" x14ac:dyDescent="0.35">
      <c r="B637">
        <v>2175</v>
      </c>
      <c r="C637">
        <v>1</v>
      </c>
      <c r="D637" s="229">
        <v>632</v>
      </c>
      <c r="E637" s="229" t="s">
        <v>755</v>
      </c>
      <c r="F637" s="229">
        <v>2959</v>
      </c>
    </row>
    <row r="638" spans="2:6" ht="14.5" x14ac:dyDescent="0.35">
      <c r="B638">
        <v>2175</v>
      </c>
      <c r="C638">
        <v>1</v>
      </c>
      <c r="D638" s="229">
        <v>633</v>
      </c>
      <c r="E638" s="229" t="s">
        <v>756</v>
      </c>
      <c r="F638" s="229">
        <v>4214</v>
      </c>
    </row>
    <row r="639" spans="2:6" ht="14.5" x14ac:dyDescent="0.35">
      <c r="B639">
        <v>2175</v>
      </c>
      <c r="C639">
        <v>1</v>
      </c>
      <c r="D639" s="229">
        <v>634</v>
      </c>
      <c r="E639" s="229" t="s">
        <v>757</v>
      </c>
      <c r="F639" s="229">
        <v>7909</v>
      </c>
    </row>
    <row r="640" spans="2:6" ht="14.5" x14ac:dyDescent="0.35">
      <c r="B640">
        <v>2175</v>
      </c>
      <c r="C640">
        <v>1</v>
      </c>
      <c r="D640" s="229">
        <v>635</v>
      </c>
      <c r="E640" s="229" t="s">
        <v>758</v>
      </c>
      <c r="F640" s="229">
        <v>8041</v>
      </c>
    </row>
    <row r="641" spans="2:6" ht="14.5" x14ac:dyDescent="0.35">
      <c r="B641">
        <v>2175</v>
      </c>
      <c r="C641">
        <v>1</v>
      </c>
      <c r="D641" s="229">
        <v>636</v>
      </c>
      <c r="E641" s="229" t="s">
        <v>759</v>
      </c>
      <c r="F641" s="229">
        <v>11601</v>
      </c>
    </row>
    <row r="642" spans="2:6" ht="14.5" x14ac:dyDescent="0.35">
      <c r="B642">
        <v>2175</v>
      </c>
      <c r="C642">
        <v>1</v>
      </c>
      <c r="D642" s="229">
        <v>637</v>
      </c>
      <c r="E642" s="229" t="s">
        <v>760</v>
      </c>
      <c r="F642" s="229">
        <v>23799</v>
      </c>
    </row>
    <row r="643" spans="2:6" ht="14.5" x14ac:dyDescent="0.35">
      <c r="B643">
        <v>2175</v>
      </c>
      <c r="C643">
        <v>1</v>
      </c>
      <c r="D643" s="229">
        <v>638</v>
      </c>
      <c r="E643" s="229" t="s">
        <v>761</v>
      </c>
      <c r="F643" s="229">
        <v>5957</v>
      </c>
    </row>
    <row r="644" spans="2:6" ht="14.5" x14ac:dyDescent="0.35">
      <c r="B644">
        <v>2175</v>
      </c>
      <c r="C644">
        <v>1</v>
      </c>
      <c r="D644" s="229">
        <v>639</v>
      </c>
      <c r="E644" s="229" t="s">
        <v>762</v>
      </c>
      <c r="F644" s="229">
        <v>13731</v>
      </c>
    </row>
    <row r="645" spans="2:6" ht="14.5" x14ac:dyDescent="0.35">
      <c r="B645">
        <v>2175</v>
      </c>
      <c r="C645">
        <v>1</v>
      </c>
      <c r="D645" s="229">
        <v>640</v>
      </c>
      <c r="E645" s="229" t="s">
        <v>763</v>
      </c>
      <c r="F645" s="229">
        <v>16775</v>
      </c>
    </row>
    <row r="646" spans="2:6" ht="14.5" x14ac:dyDescent="0.35">
      <c r="B646">
        <v>2175</v>
      </c>
      <c r="C646">
        <v>1</v>
      </c>
      <c r="D646" s="229">
        <v>641</v>
      </c>
      <c r="E646" s="229" t="s">
        <v>764</v>
      </c>
      <c r="F646" s="229">
        <v>453</v>
      </c>
    </row>
    <row r="647" spans="2:6" ht="14.5" x14ac:dyDescent="0.35">
      <c r="B647">
        <v>2175</v>
      </c>
      <c r="C647">
        <v>1</v>
      </c>
      <c r="D647" s="229">
        <v>642</v>
      </c>
      <c r="E647" s="229" t="s">
        <v>765</v>
      </c>
      <c r="F647" s="229">
        <v>408</v>
      </c>
    </row>
    <row r="648" spans="2:6" ht="14.5" x14ac:dyDescent="0.35">
      <c r="B648">
        <v>2175</v>
      </c>
      <c r="C648">
        <v>1</v>
      </c>
      <c r="D648" s="229">
        <v>643</v>
      </c>
      <c r="E648" s="229" t="s">
        <v>766</v>
      </c>
      <c r="F648" s="229">
        <v>8506</v>
      </c>
    </row>
    <row r="649" spans="2:6" ht="14.5" x14ac:dyDescent="0.35">
      <c r="B649">
        <v>2175</v>
      </c>
      <c r="C649">
        <v>1</v>
      </c>
      <c r="D649" s="229">
        <v>644</v>
      </c>
      <c r="E649" s="229" t="s">
        <v>767</v>
      </c>
      <c r="F649" s="229">
        <v>601</v>
      </c>
    </row>
    <row r="650" spans="2:6" ht="14.5" x14ac:dyDescent="0.35">
      <c r="B650">
        <v>2175</v>
      </c>
      <c r="C650">
        <v>1</v>
      </c>
      <c r="D650" s="229">
        <v>645</v>
      </c>
      <c r="E650" s="229" t="s">
        <v>768</v>
      </c>
      <c r="F650" s="229">
        <v>114076</v>
      </c>
    </row>
    <row r="651" spans="2:6" ht="14.5" x14ac:dyDescent="0.35">
      <c r="B651">
        <v>2175</v>
      </c>
      <c r="C651">
        <v>1</v>
      </c>
      <c r="D651" s="229">
        <v>646</v>
      </c>
      <c r="E651" s="229" t="s">
        <v>769</v>
      </c>
      <c r="F651" s="229">
        <v>97.01</v>
      </c>
    </row>
    <row r="652" spans="2:6" ht="14.5" x14ac:dyDescent="0.35">
      <c r="B652">
        <v>2175</v>
      </c>
      <c r="C652">
        <v>1</v>
      </c>
      <c r="D652" s="229">
        <v>647</v>
      </c>
      <c r="E652" s="229" t="s">
        <v>770</v>
      </c>
      <c r="F652" s="229">
        <v>97.8</v>
      </c>
    </row>
    <row r="653" spans="2:6" ht="14.5" x14ac:dyDescent="0.35">
      <c r="B653">
        <v>2175</v>
      </c>
      <c r="C653">
        <v>1</v>
      </c>
      <c r="D653" s="229">
        <v>648</v>
      </c>
      <c r="E653" s="229" t="s">
        <v>771</v>
      </c>
      <c r="F653" s="229">
        <v>99.4</v>
      </c>
    </row>
    <row r="654" spans="2:6" ht="14.5" x14ac:dyDescent="0.35">
      <c r="B654">
        <v>2175</v>
      </c>
      <c r="C654">
        <v>1</v>
      </c>
      <c r="D654" s="229">
        <v>649</v>
      </c>
      <c r="E654" s="229" t="s">
        <v>772</v>
      </c>
      <c r="F654" s="229">
        <v>97.99</v>
      </c>
    </row>
    <row r="655" spans="2:6" ht="14.5" x14ac:dyDescent="0.35">
      <c r="B655">
        <v>2175</v>
      </c>
      <c r="C655">
        <v>1</v>
      </c>
      <c r="D655" s="229">
        <v>650</v>
      </c>
      <c r="E655" s="229" t="s">
        <v>773</v>
      </c>
      <c r="F655" s="229">
        <v>78.11</v>
      </c>
    </row>
    <row r="656" spans="2:6" ht="14.5" x14ac:dyDescent="0.35">
      <c r="B656">
        <v>2175</v>
      </c>
      <c r="C656">
        <v>1</v>
      </c>
      <c r="D656" s="229">
        <v>651</v>
      </c>
      <c r="E656" s="229" t="s">
        <v>774</v>
      </c>
      <c r="F656" s="229">
        <v>97.25</v>
      </c>
    </row>
    <row r="657" spans="2:6" ht="14.5" x14ac:dyDescent="0.35">
      <c r="B657">
        <v>2175</v>
      </c>
      <c r="C657">
        <v>1</v>
      </c>
      <c r="D657" s="229">
        <v>652</v>
      </c>
      <c r="E657" s="229" t="s">
        <v>775</v>
      </c>
      <c r="F657" s="229">
        <v>93.5</v>
      </c>
    </row>
    <row r="658" spans="2:6" ht="14.5" x14ac:dyDescent="0.35">
      <c r="B658">
        <v>2175</v>
      </c>
      <c r="C658">
        <v>1</v>
      </c>
      <c r="D658" s="229">
        <v>653</v>
      </c>
      <c r="E658" s="229" t="s">
        <v>776</v>
      </c>
      <c r="F658" s="229">
        <v>90.76</v>
      </c>
    </row>
    <row r="659" spans="2:6" ht="14.5" x14ac:dyDescent="0.35">
      <c r="B659">
        <v>2175</v>
      </c>
      <c r="C659">
        <v>1</v>
      </c>
      <c r="D659" s="229">
        <v>654</v>
      </c>
      <c r="E659" s="229" t="s">
        <v>777</v>
      </c>
      <c r="F659" s="229">
        <v>94.91</v>
      </c>
    </row>
    <row r="660" spans="2:6" ht="14.5" x14ac:dyDescent="0.35">
      <c r="B660">
        <v>2175</v>
      </c>
      <c r="C660">
        <v>1</v>
      </c>
      <c r="D660" s="229">
        <v>655</v>
      </c>
      <c r="E660" s="229" t="s">
        <v>778</v>
      </c>
      <c r="F660" s="229">
        <v>97.9</v>
      </c>
    </row>
    <row r="661" spans="2:6" ht="14.5" x14ac:dyDescent="0.35">
      <c r="B661">
        <v>2175</v>
      </c>
      <c r="C661">
        <v>1</v>
      </c>
      <c r="D661" s="229">
        <v>656</v>
      </c>
      <c r="E661" s="229" t="s">
        <v>779</v>
      </c>
      <c r="F661" s="229">
        <v>96.61</v>
      </c>
    </row>
    <row r="662" spans="2:6" ht="14.5" x14ac:dyDescent="0.35">
      <c r="B662">
        <v>2175</v>
      </c>
      <c r="C662">
        <v>1</v>
      </c>
      <c r="D662" s="229">
        <v>657</v>
      </c>
      <c r="E662" s="229" t="s">
        <v>780</v>
      </c>
      <c r="F662" s="229">
        <v>93.18</v>
      </c>
    </row>
    <row r="663" spans="2:6" ht="14.5" x14ac:dyDescent="0.35">
      <c r="B663">
        <v>2175</v>
      </c>
      <c r="C663">
        <v>1</v>
      </c>
      <c r="D663" s="229">
        <v>658</v>
      </c>
      <c r="E663" s="229" t="s">
        <v>781</v>
      </c>
      <c r="F663" s="229">
        <v>92.72</v>
      </c>
    </row>
    <row r="664" spans="2:6" ht="14.5" x14ac:dyDescent="0.35">
      <c r="B664">
        <v>2175</v>
      </c>
      <c r="C664">
        <v>1</v>
      </c>
      <c r="D664" s="229">
        <v>659</v>
      </c>
      <c r="E664" s="229" t="s">
        <v>782</v>
      </c>
      <c r="F664" s="229">
        <v>97.57</v>
      </c>
    </row>
    <row r="665" spans="2:6" ht="14.5" x14ac:dyDescent="0.35">
      <c r="B665">
        <v>2175</v>
      </c>
      <c r="C665">
        <v>1</v>
      </c>
      <c r="D665" s="229">
        <v>660</v>
      </c>
      <c r="E665" s="229" t="s">
        <v>783</v>
      </c>
      <c r="F665" s="229">
        <v>94.44</v>
      </c>
    </row>
    <row r="666" spans="2:6" ht="14.5" x14ac:dyDescent="0.35">
      <c r="B666">
        <v>2175</v>
      </c>
      <c r="C666">
        <v>1</v>
      </c>
      <c r="D666" s="229">
        <v>661</v>
      </c>
      <c r="E666" s="229" t="s">
        <v>784</v>
      </c>
      <c r="F666" s="229">
        <v>8824</v>
      </c>
    </row>
    <row r="667" spans="2:6" ht="14.5" x14ac:dyDescent="0.35">
      <c r="B667">
        <v>2175</v>
      </c>
      <c r="C667">
        <v>1</v>
      </c>
      <c r="D667" s="229">
        <v>662</v>
      </c>
      <c r="E667" s="229" t="s">
        <v>785</v>
      </c>
      <c r="F667" s="229">
        <v>2863</v>
      </c>
    </row>
    <row r="668" spans="2:6" ht="14.5" x14ac:dyDescent="0.35">
      <c r="B668">
        <v>2175</v>
      </c>
      <c r="C668">
        <v>1</v>
      </c>
      <c r="D668" s="229">
        <v>663</v>
      </c>
      <c r="E668" s="229" t="s">
        <v>786</v>
      </c>
      <c r="F668" s="229">
        <v>4313</v>
      </c>
    </row>
    <row r="669" spans="2:6" ht="14.5" x14ac:dyDescent="0.35">
      <c r="B669">
        <v>2175</v>
      </c>
      <c r="C669">
        <v>1</v>
      </c>
      <c r="D669" s="229">
        <v>664</v>
      </c>
      <c r="E669" s="229" t="s">
        <v>787</v>
      </c>
      <c r="F669" s="229">
        <v>7814</v>
      </c>
    </row>
    <row r="670" spans="2:6" ht="14.5" x14ac:dyDescent="0.35">
      <c r="B670">
        <v>2175</v>
      </c>
      <c r="C670">
        <v>1</v>
      </c>
      <c r="D670" s="229">
        <v>665</v>
      </c>
      <c r="E670" s="229" t="s">
        <v>788</v>
      </c>
      <c r="F670" s="229">
        <v>7457</v>
      </c>
    </row>
    <row r="671" spans="2:6" ht="14.5" x14ac:dyDescent="0.35">
      <c r="B671">
        <v>2175</v>
      </c>
      <c r="C671">
        <v>1</v>
      </c>
      <c r="D671" s="229">
        <v>666</v>
      </c>
      <c r="E671" s="229" t="s">
        <v>789</v>
      </c>
      <c r="F671" s="229">
        <v>11255</v>
      </c>
    </row>
    <row r="672" spans="2:6" ht="14.5" x14ac:dyDescent="0.35">
      <c r="B672">
        <v>2175</v>
      </c>
      <c r="C672">
        <v>1</v>
      </c>
      <c r="D672" s="229">
        <v>667</v>
      </c>
      <c r="E672" s="229" t="s">
        <v>790</v>
      </c>
      <c r="F672" s="229">
        <v>22648</v>
      </c>
    </row>
    <row r="673" spans="2:6" ht="14.5" x14ac:dyDescent="0.35">
      <c r="B673">
        <v>2175</v>
      </c>
      <c r="C673">
        <v>1</v>
      </c>
      <c r="D673" s="229">
        <v>668</v>
      </c>
      <c r="E673" s="229" t="s">
        <v>791</v>
      </c>
      <c r="F673" s="229">
        <v>5418</v>
      </c>
    </row>
    <row r="674" spans="2:6" ht="14.5" x14ac:dyDescent="0.35">
      <c r="B674">
        <v>2175</v>
      </c>
      <c r="C674">
        <v>1</v>
      </c>
      <c r="D674" s="229">
        <v>669</v>
      </c>
      <c r="E674" s="229" t="s">
        <v>792</v>
      </c>
      <c r="F674" s="229">
        <v>13400</v>
      </c>
    </row>
    <row r="675" spans="2:6" ht="14.5" x14ac:dyDescent="0.35">
      <c r="B675">
        <v>2175</v>
      </c>
      <c r="C675">
        <v>1</v>
      </c>
      <c r="D675" s="229">
        <v>670</v>
      </c>
      <c r="E675" s="229" t="s">
        <v>793</v>
      </c>
      <c r="F675" s="229">
        <v>16262</v>
      </c>
    </row>
    <row r="676" spans="2:6" ht="14.5" x14ac:dyDescent="0.35">
      <c r="B676">
        <v>2175</v>
      </c>
      <c r="C676">
        <v>1</v>
      </c>
      <c r="D676" s="229">
        <v>671</v>
      </c>
      <c r="E676" s="229" t="s">
        <v>794</v>
      </c>
      <c r="F676" s="229">
        <v>440</v>
      </c>
    </row>
    <row r="677" spans="2:6" ht="14.5" x14ac:dyDescent="0.35">
      <c r="B677">
        <v>2175</v>
      </c>
      <c r="C677">
        <v>1</v>
      </c>
      <c r="D677" s="229">
        <v>672</v>
      </c>
      <c r="E677" s="229" t="s">
        <v>795</v>
      </c>
      <c r="F677" s="229">
        <v>408</v>
      </c>
    </row>
    <row r="678" spans="2:6" ht="14.5" x14ac:dyDescent="0.35">
      <c r="B678">
        <v>2175</v>
      </c>
      <c r="C678">
        <v>1</v>
      </c>
      <c r="D678" s="229">
        <v>673</v>
      </c>
      <c r="E678" s="229" t="s">
        <v>796</v>
      </c>
      <c r="F678" s="229">
        <v>8031</v>
      </c>
    </row>
    <row r="679" spans="2:6" ht="14.5" x14ac:dyDescent="0.35">
      <c r="B679">
        <v>2175</v>
      </c>
      <c r="C679">
        <v>1</v>
      </c>
      <c r="D679" s="229">
        <v>674</v>
      </c>
      <c r="E679" s="229" t="s">
        <v>797</v>
      </c>
      <c r="F679" s="229">
        <v>582</v>
      </c>
    </row>
    <row r="680" spans="2:6" ht="14.5" x14ac:dyDescent="0.35">
      <c r="B680">
        <v>2175</v>
      </c>
      <c r="C680">
        <v>1</v>
      </c>
      <c r="D680" s="229">
        <v>675</v>
      </c>
      <c r="E680" s="229" t="s">
        <v>798</v>
      </c>
      <c r="F680" s="229">
        <v>109715</v>
      </c>
    </row>
    <row r="681" spans="2:6" ht="14.5" x14ac:dyDescent="0.35">
      <c r="B681">
        <v>2175</v>
      </c>
      <c r="C681">
        <v>1</v>
      </c>
      <c r="D681" s="229">
        <v>676</v>
      </c>
      <c r="E681" s="229" t="s">
        <v>799</v>
      </c>
      <c r="F681" s="229">
        <v>193</v>
      </c>
    </row>
    <row r="682" spans="2:6" ht="14.5" x14ac:dyDescent="0.35">
      <c r="B682">
        <v>2175</v>
      </c>
      <c r="C682">
        <v>1</v>
      </c>
      <c r="D682" s="229">
        <v>677</v>
      </c>
      <c r="E682" s="229" t="s">
        <v>800</v>
      </c>
      <c r="F682" s="229">
        <v>17</v>
      </c>
    </row>
    <row r="683" spans="2:6" ht="14.5" x14ac:dyDescent="0.35">
      <c r="B683">
        <v>2175</v>
      </c>
      <c r="C683">
        <v>1</v>
      </c>
      <c r="D683" s="229">
        <v>678</v>
      </c>
      <c r="E683" s="229" t="s">
        <v>801</v>
      </c>
      <c r="F683" s="229">
        <v>59</v>
      </c>
    </row>
    <row r="684" spans="2:6" ht="14.5" x14ac:dyDescent="0.35">
      <c r="B684">
        <v>2175</v>
      </c>
      <c r="C684">
        <v>1</v>
      </c>
      <c r="D684" s="229">
        <v>679</v>
      </c>
      <c r="E684" s="229" t="s">
        <v>802</v>
      </c>
      <c r="F684" s="229">
        <v>93</v>
      </c>
    </row>
    <row r="685" spans="2:6" ht="14.5" x14ac:dyDescent="0.35">
      <c r="B685">
        <v>2175</v>
      </c>
      <c r="C685">
        <v>1</v>
      </c>
      <c r="D685" s="229">
        <v>680</v>
      </c>
      <c r="E685" s="229" t="s">
        <v>803</v>
      </c>
      <c r="F685" s="229">
        <v>158</v>
      </c>
    </row>
    <row r="686" spans="2:6" ht="14.5" x14ac:dyDescent="0.35">
      <c r="B686">
        <v>2175</v>
      </c>
      <c r="C686">
        <v>1</v>
      </c>
      <c r="D686" s="229">
        <v>681</v>
      </c>
      <c r="E686" s="229" t="s">
        <v>804</v>
      </c>
      <c r="F686" s="229">
        <v>189</v>
      </c>
    </row>
    <row r="687" spans="2:6" ht="14.5" x14ac:dyDescent="0.35">
      <c r="B687">
        <v>2175</v>
      </c>
      <c r="C687">
        <v>1</v>
      </c>
      <c r="D687" s="229">
        <v>682</v>
      </c>
      <c r="E687" s="229" t="s">
        <v>805</v>
      </c>
      <c r="F687" s="229">
        <v>287</v>
      </c>
    </row>
    <row r="688" spans="2:6" ht="14.5" x14ac:dyDescent="0.35">
      <c r="B688">
        <v>2175</v>
      </c>
      <c r="C688">
        <v>1</v>
      </c>
      <c r="D688" s="229">
        <v>683</v>
      </c>
      <c r="E688" s="229" t="s">
        <v>806</v>
      </c>
      <c r="F688" s="229">
        <v>49</v>
      </c>
    </row>
    <row r="689" spans="2:6" ht="14.5" x14ac:dyDescent="0.35">
      <c r="B689">
        <v>2175</v>
      </c>
      <c r="C689">
        <v>1</v>
      </c>
      <c r="D689" s="229">
        <v>684</v>
      </c>
      <c r="E689" s="229" t="s">
        <v>807</v>
      </c>
      <c r="F689" s="229">
        <v>200</v>
      </c>
    </row>
    <row r="690" spans="2:6" ht="14.5" x14ac:dyDescent="0.35">
      <c r="B690">
        <v>2175</v>
      </c>
      <c r="C690">
        <v>1</v>
      </c>
      <c r="D690" s="229">
        <v>685</v>
      </c>
      <c r="E690" s="229" t="s">
        <v>808</v>
      </c>
      <c r="F690" s="229">
        <v>140</v>
      </c>
    </row>
    <row r="691" spans="2:6" ht="14.5" x14ac:dyDescent="0.35">
      <c r="B691">
        <v>2175</v>
      </c>
      <c r="C691">
        <v>1</v>
      </c>
      <c r="D691" s="229">
        <v>686</v>
      </c>
      <c r="E691" s="229" t="s">
        <v>809</v>
      </c>
      <c r="F691" s="229">
        <v>4</v>
      </c>
    </row>
    <row r="692" spans="2:6" ht="14.5" x14ac:dyDescent="0.35">
      <c r="B692">
        <v>2175</v>
      </c>
      <c r="C692">
        <v>1</v>
      </c>
      <c r="D692" s="229">
        <v>687</v>
      </c>
      <c r="E692" s="229" t="s">
        <v>810</v>
      </c>
      <c r="F692" s="229">
        <v>6</v>
      </c>
    </row>
    <row r="693" spans="2:6" ht="14.5" x14ac:dyDescent="0.35">
      <c r="B693">
        <v>2175</v>
      </c>
      <c r="C693">
        <v>1</v>
      </c>
      <c r="D693" s="229">
        <v>688</v>
      </c>
      <c r="E693" s="229" t="s">
        <v>811</v>
      </c>
      <c r="F693" s="229">
        <v>68</v>
      </c>
    </row>
    <row r="694" spans="2:6" ht="14.5" x14ac:dyDescent="0.35">
      <c r="B694">
        <v>2175</v>
      </c>
      <c r="C694">
        <v>1</v>
      </c>
      <c r="D694" s="229">
        <v>689</v>
      </c>
      <c r="E694" s="229" t="s">
        <v>812</v>
      </c>
      <c r="F694" s="229">
        <v>8</v>
      </c>
    </row>
    <row r="695" spans="2:6" ht="14.5" x14ac:dyDescent="0.35">
      <c r="B695">
        <v>2175</v>
      </c>
      <c r="C695">
        <v>1</v>
      </c>
      <c r="D695" s="229">
        <v>690</v>
      </c>
      <c r="E695" s="229" t="s">
        <v>813</v>
      </c>
      <c r="F695" s="229">
        <v>1471</v>
      </c>
    </row>
    <row r="696" spans="2:6" ht="14.5" x14ac:dyDescent="0.35">
      <c r="B696">
        <v>2175</v>
      </c>
      <c r="C696">
        <v>1</v>
      </c>
      <c r="D696" s="229">
        <v>691</v>
      </c>
      <c r="E696" s="229" t="s">
        <v>814</v>
      </c>
      <c r="F696" s="231">
        <v>2.1899999999999999E-2</v>
      </c>
    </row>
    <row r="697" spans="2:6" ht="14.5" x14ac:dyDescent="0.35">
      <c r="B697">
        <v>2175</v>
      </c>
      <c r="C697">
        <v>1</v>
      </c>
      <c r="D697" s="229">
        <v>692</v>
      </c>
      <c r="E697" s="229" t="s">
        <v>815</v>
      </c>
      <c r="F697" s="231">
        <v>5.8999999999999999E-3</v>
      </c>
    </row>
    <row r="698" spans="2:6" ht="14.5" x14ac:dyDescent="0.35">
      <c r="B698">
        <v>2175</v>
      </c>
      <c r="C698">
        <v>1</v>
      </c>
      <c r="D698" s="229">
        <v>693</v>
      </c>
      <c r="E698" s="229" t="s">
        <v>816</v>
      </c>
      <c r="F698" s="231">
        <v>1.37E-2</v>
      </c>
    </row>
    <row r="699" spans="2:6" ht="14.5" x14ac:dyDescent="0.35">
      <c r="B699">
        <v>2175</v>
      </c>
      <c r="C699">
        <v>1</v>
      </c>
      <c r="D699" s="229">
        <v>694</v>
      </c>
      <c r="E699" s="229" t="s">
        <v>817</v>
      </c>
      <c r="F699" s="231">
        <v>1.1900000000000001E-2</v>
      </c>
    </row>
    <row r="700" spans="2:6" ht="14.5" x14ac:dyDescent="0.35">
      <c r="B700">
        <v>2175</v>
      </c>
      <c r="C700">
        <v>1</v>
      </c>
      <c r="D700" s="229">
        <v>695</v>
      </c>
      <c r="E700" s="229" t="s">
        <v>818</v>
      </c>
      <c r="F700" s="231">
        <v>2.12E-2</v>
      </c>
    </row>
    <row r="701" spans="2:6" ht="14.5" x14ac:dyDescent="0.35">
      <c r="B701">
        <v>2175</v>
      </c>
      <c r="C701">
        <v>1</v>
      </c>
      <c r="D701" s="229">
        <v>696</v>
      </c>
      <c r="E701" s="229" t="s">
        <v>819</v>
      </c>
      <c r="F701" s="231">
        <v>1.6799999999999999E-2</v>
      </c>
    </row>
    <row r="702" spans="2:6" ht="14.5" x14ac:dyDescent="0.35">
      <c r="B702">
        <v>2175</v>
      </c>
      <c r="C702">
        <v>1</v>
      </c>
      <c r="D702" s="229">
        <v>697</v>
      </c>
      <c r="E702" s="229" t="s">
        <v>820</v>
      </c>
      <c r="F702" s="231">
        <v>1.2699999999999999E-2</v>
      </c>
    </row>
    <row r="703" spans="2:6" ht="14.5" x14ac:dyDescent="0.35">
      <c r="B703">
        <v>2175</v>
      </c>
      <c r="C703">
        <v>1</v>
      </c>
      <c r="D703" s="229">
        <v>698</v>
      </c>
      <c r="E703" s="229" t="s">
        <v>821</v>
      </c>
      <c r="F703" s="231">
        <v>8.9999999999999993E-3</v>
      </c>
    </row>
    <row r="704" spans="2:6" ht="14.5" x14ac:dyDescent="0.35">
      <c r="B704">
        <v>2175</v>
      </c>
      <c r="C704">
        <v>1</v>
      </c>
      <c r="D704" s="229">
        <v>699</v>
      </c>
      <c r="E704" s="229" t="s">
        <v>822</v>
      </c>
      <c r="F704" s="231">
        <v>1.49E-2</v>
      </c>
    </row>
    <row r="705" spans="2:6" ht="14.5" x14ac:dyDescent="0.35">
      <c r="B705">
        <v>2175</v>
      </c>
      <c r="C705">
        <v>1</v>
      </c>
      <c r="D705" s="229">
        <v>700</v>
      </c>
      <c r="E705" s="229" t="s">
        <v>823</v>
      </c>
      <c r="F705" s="231">
        <v>8.6E-3</v>
      </c>
    </row>
    <row r="706" spans="2:6" ht="14.5" x14ac:dyDescent="0.35">
      <c r="B706">
        <v>2175</v>
      </c>
      <c r="C706">
        <v>1</v>
      </c>
      <c r="D706" s="229">
        <v>701</v>
      </c>
      <c r="E706" s="229" t="s">
        <v>824</v>
      </c>
      <c r="F706" s="231">
        <v>9.1000000000000004E-3</v>
      </c>
    </row>
    <row r="707" spans="2:6" ht="14.5" x14ac:dyDescent="0.35">
      <c r="B707">
        <v>2175</v>
      </c>
      <c r="C707">
        <v>1</v>
      </c>
      <c r="D707" s="229">
        <v>702</v>
      </c>
      <c r="E707" s="229" t="s">
        <v>825</v>
      </c>
      <c r="F707" s="231">
        <v>1.47E-2</v>
      </c>
    </row>
    <row r="708" spans="2:6" ht="14.5" x14ac:dyDescent="0.35">
      <c r="B708">
        <v>2175</v>
      </c>
      <c r="C708">
        <v>1</v>
      </c>
      <c r="D708" s="229">
        <v>703</v>
      </c>
      <c r="E708" s="229" t="s">
        <v>826</v>
      </c>
      <c r="F708" s="231">
        <v>8.5000000000000006E-3</v>
      </c>
    </row>
    <row r="709" spans="2:6" ht="14.5" x14ac:dyDescent="0.35">
      <c r="B709">
        <v>2175</v>
      </c>
      <c r="C709">
        <v>1</v>
      </c>
      <c r="D709" s="229">
        <v>704</v>
      </c>
      <c r="E709" s="229" t="s">
        <v>827</v>
      </c>
      <c r="F709" s="231">
        <v>1.37E-2</v>
      </c>
    </row>
    <row r="710" spans="2:6" ht="14.5" x14ac:dyDescent="0.35">
      <c r="B710">
        <v>2175</v>
      </c>
      <c r="C710">
        <v>1</v>
      </c>
      <c r="D710" s="229">
        <v>705</v>
      </c>
      <c r="E710" s="229" t="s">
        <v>828</v>
      </c>
      <c r="F710" s="231">
        <v>1.34E-2</v>
      </c>
    </row>
    <row r="711" spans="2:6" ht="14.5" x14ac:dyDescent="0.35">
      <c r="B711">
        <v>2175</v>
      </c>
      <c r="C711">
        <v>1</v>
      </c>
      <c r="D711" s="229">
        <v>706</v>
      </c>
      <c r="E711" s="229" t="s">
        <v>829</v>
      </c>
      <c r="F711" s="229">
        <v>8824</v>
      </c>
    </row>
    <row r="712" spans="2:6" ht="14.5" x14ac:dyDescent="0.35">
      <c r="B712">
        <v>2175</v>
      </c>
      <c r="C712">
        <v>1</v>
      </c>
      <c r="D712" s="229">
        <v>707</v>
      </c>
      <c r="E712" s="229" t="s">
        <v>830</v>
      </c>
      <c r="F712" s="229">
        <v>2863</v>
      </c>
    </row>
    <row r="713" spans="2:6" ht="14.5" x14ac:dyDescent="0.35">
      <c r="B713">
        <v>2175</v>
      </c>
      <c r="C713">
        <v>1</v>
      </c>
      <c r="D713" s="229">
        <v>708</v>
      </c>
      <c r="E713" s="229" t="s">
        <v>831</v>
      </c>
      <c r="F713" s="229">
        <v>4313</v>
      </c>
    </row>
    <row r="714" spans="2:6" ht="14.5" x14ac:dyDescent="0.35">
      <c r="B714">
        <v>2175</v>
      </c>
      <c r="C714">
        <v>1</v>
      </c>
      <c r="D714" s="229">
        <v>709</v>
      </c>
      <c r="E714" s="229" t="s">
        <v>832</v>
      </c>
      <c r="F714" s="229">
        <v>7814</v>
      </c>
    </row>
    <row r="715" spans="2:6" ht="14.5" x14ac:dyDescent="0.35">
      <c r="B715">
        <v>2175</v>
      </c>
      <c r="C715">
        <v>1</v>
      </c>
      <c r="D715" s="229">
        <v>710</v>
      </c>
      <c r="E715" s="229" t="s">
        <v>833</v>
      </c>
      <c r="F715" s="229">
        <v>7457</v>
      </c>
    </row>
    <row r="716" spans="2:6" ht="14.5" x14ac:dyDescent="0.35">
      <c r="B716">
        <v>2175</v>
      </c>
      <c r="C716">
        <v>1</v>
      </c>
      <c r="D716" s="229">
        <v>711</v>
      </c>
      <c r="E716" s="229" t="s">
        <v>834</v>
      </c>
      <c r="F716" s="229">
        <v>11255</v>
      </c>
    </row>
    <row r="717" spans="2:6" ht="14.5" x14ac:dyDescent="0.35">
      <c r="B717">
        <v>2175</v>
      </c>
      <c r="C717">
        <v>1</v>
      </c>
      <c r="D717" s="229">
        <v>712</v>
      </c>
      <c r="E717" s="229" t="s">
        <v>835</v>
      </c>
      <c r="F717" s="229">
        <v>22648</v>
      </c>
    </row>
    <row r="718" spans="2:6" ht="14.5" x14ac:dyDescent="0.35">
      <c r="B718">
        <v>2175</v>
      </c>
      <c r="C718">
        <v>1</v>
      </c>
      <c r="D718" s="229">
        <v>713</v>
      </c>
      <c r="E718" s="229" t="s">
        <v>836</v>
      </c>
      <c r="F718" s="229">
        <v>5418</v>
      </c>
    </row>
    <row r="719" spans="2:6" ht="14.5" x14ac:dyDescent="0.35">
      <c r="B719">
        <v>2175</v>
      </c>
      <c r="C719">
        <v>1</v>
      </c>
      <c r="D719" s="229">
        <v>714</v>
      </c>
      <c r="E719" s="229" t="s">
        <v>837</v>
      </c>
      <c r="F719" s="229">
        <v>13400</v>
      </c>
    </row>
    <row r="720" spans="2:6" ht="14.5" x14ac:dyDescent="0.35">
      <c r="B720">
        <v>2175</v>
      </c>
      <c r="C720">
        <v>1</v>
      </c>
      <c r="D720" s="229">
        <v>715</v>
      </c>
      <c r="E720" s="229" t="s">
        <v>838</v>
      </c>
      <c r="F720" s="229">
        <v>16262</v>
      </c>
    </row>
    <row r="721" spans="2:6" ht="14.5" x14ac:dyDescent="0.35">
      <c r="B721">
        <v>2175</v>
      </c>
      <c r="C721">
        <v>1</v>
      </c>
      <c r="D721" s="229">
        <v>716</v>
      </c>
      <c r="E721" s="229" t="s">
        <v>839</v>
      </c>
      <c r="F721" s="229">
        <v>440</v>
      </c>
    </row>
    <row r="722" spans="2:6" ht="14.5" x14ac:dyDescent="0.35">
      <c r="B722">
        <v>2175</v>
      </c>
      <c r="C722">
        <v>1</v>
      </c>
      <c r="D722" s="229">
        <v>717</v>
      </c>
      <c r="E722" s="229" t="s">
        <v>840</v>
      </c>
      <c r="F722" s="229">
        <v>408</v>
      </c>
    </row>
    <row r="723" spans="2:6" ht="14.5" x14ac:dyDescent="0.35">
      <c r="B723">
        <v>2175</v>
      </c>
      <c r="C723">
        <v>1</v>
      </c>
      <c r="D723" s="229">
        <v>718</v>
      </c>
      <c r="E723" s="229" t="s">
        <v>841</v>
      </c>
      <c r="F723" s="229">
        <v>8031</v>
      </c>
    </row>
    <row r="724" spans="2:6" ht="14.5" x14ac:dyDescent="0.35">
      <c r="B724">
        <v>2175</v>
      </c>
      <c r="C724">
        <v>1</v>
      </c>
      <c r="D724" s="229">
        <v>719</v>
      </c>
      <c r="E724" s="229" t="s">
        <v>842</v>
      </c>
      <c r="F724" s="229">
        <v>582</v>
      </c>
    </row>
    <row r="725" spans="2:6" ht="14.5" x14ac:dyDescent="0.35">
      <c r="B725">
        <v>2175</v>
      </c>
      <c r="C725">
        <v>1</v>
      </c>
      <c r="D725" s="229">
        <v>720</v>
      </c>
      <c r="E725" s="229" t="s">
        <v>843</v>
      </c>
      <c r="F725" s="229">
        <v>109715</v>
      </c>
    </row>
    <row r="726" spans="2:6" ht="14.5" x14ac:dyDescent="0.35">
      <c r="B726">
        <v>2175</v>
      </c>
      <c r="C726">
        <v>1</v>
      </c>
      <c r="D726" s="229">
        <v>721</v>
      </c>
      <c r="E726" s="229" t="s">
        <v>844</v>
      </c>
      <c r="F726" s="229">
        <v>249</v>
      </c>
    </row>
    <row r="727" spans="2:6" ht="14.5" x14ac:dyDescent="0.35">
      <c r="B727">
        <v>2175</v>
      </c>
      <c r="C727">
        <v>1</v>
      </c>
      <c r="D727" s="229">
        <v>722</v>
      </c>
      <c r="E727" s="229" t="s">
        <v>845</v>
      </c>
      <c r="F727" s="229">
        <v>20</v>
      </c>
    </row>
    <row r="728" spans="2:6" ht="14.5" x14ac:dyDescent="0.35">
      <c r="B728">
        <v>2175</v>
      </c>
      <c r="C728">
        <v>1</v>
      </c>
      <c r="D728" s="229">
        <v>723</v>
      </c>
      <c r="E728" s="229" t="s">
        <v>846</v>
      </c>
      <c r="F728" s="229">
        <v>62</v>
      </c>
    </row>
    <row r="729" spans="2:6" ht="14.5" x14ac:dyDescent="0.35">
      <c r="B729">
        <v>2175</v>
      </c>
      <c r="C729">
        <v>1</v>
      </c>
      <c r="D729" s="229">
        <v>724</v>
      </c>
      <c r="E729" s="229" t="s">
        <v>847</v>
      </c>
      <c r="F729" s="229">
        <v>118</v>
      </c>
    </row>
    <row r="730" spans="2:6" ht="14.5" x14ac:dyDescent="0.35">
      <c r="B730">
        <v>2175</v>
      </c>
      <c r="C730">
        <v>1</v>
      </c>
      <c r="D730" s="229">
        <v>725</v>
      </c>
      <c r="E730" s="229" t="s">
        <v>848</v>
      </c>
      <c r="F730" s="229">
        <v>189</v>
      </c>
    </row>
    <row r="731" spans="2:6" ht="14.5" x14ac:dyDescent="0.35">
      <c r="B731">
        <v>2175</v>
      </c>
      <c r="C731">
        <v>1</v>
      </c>
      <c r="D731" s="229">
        <v>726</v>
      </c>
      <c r="E731" s="229" t="s">
        <v>849</v>
      </c>
      <c r="F731" s="229">
        <v>251</v>
      </c>
    </row>
    <row r="732" spans="2:6" ht="14.5" x14ac:dyDescent="0.35">
      <c r="B732">
        <v>2175</v>
      </c>
      <c r="C732">
        <v>1</v>
      </c>
      <c r="D732" s="229">
        <v>727</v>
      </c>
      <c r="E732" s="229" t="s">
        <v>850</v>
      </c>
      <c r="F732" s="229">
        <v>390</v>
      </c>
    </row>
    <row r="733" spans="2:6" ht="14.5" x14ac:dyDescent="0.35">
      <c r="B733">
        <v>2175</v>
      </c>
      <c r="C733">
        <v>1</v>
      </c>
      <c r="D733" s="229">
        <v>728</v>
      </c>
      <c r="E733" s="229" t="s">
        <v>851</v>
      </c>
      <c r="F733" s="229">
        <v>69</v>
      </c>
    </row>
    <row r="734" spans="2:6" ht="14.5" x14ac:dyDescent="0.35">
      <c r="B734">
        <v>2175</v>
      </c>
      <c r="C734">
        <v>1</v>
      </c>
      <c r="D734" s="229">
        <v>729</v>
      </c>
      <c r="E734" s="229" t="s">
        <v>852</v>
      </c>
      <c r="F734" s="229">
        <v>227</v>
      </c>
    </row>
    <row r="735" spans="2:6" ht="14.5" x14ac:dyDescent="0.35">
      <c r="B735">
        <v>2175</v>
      </c>
      <c r="C735">
        <v>1</v>
      </c>
      <c r="D735" s="229">
        <v>730</v>
      </c>
      <c r="E735" s="229" t="s">
        <v>853</v>
      </c>
      <c r="F735" s="229">
        <v>157</v>
      </c>
    </row>
    <row r="736" spans="2:6" ht="14.5" x14ac:dyDescent="0.35">
      <c r="B736">
        <v>2175</v>
      </c>
      <c r="C736">
        <v>1</v>
      </c>
      <c r="D736" s="229">
        <v>731</v>
      </c>
      <c r="E736" s="229" t="s">
        <v>854</v>
      </c>
      <c r="F736" s="229">
        <v>5</v>
      </c>
    </row>
    <row r="737" spans="2:6" ht="14.5" x14ac:dyDescent="0.35">
      <c r="B737">
        <v>2175</v>
      </c>
      <c r="C737">
        <v>1</v>
      </c>
      <c r="D737" s="229">
        <v>732</v>
      </c>
      <c r="E737" s="229" t="s">
        <v>855</v>
      </c>
      <c r="F737" s="229">
        <v>7</v>
      </c>
    </row>
    <row r="738" spans="2:6" ht="14.5" x14ac:dyDescent="0.35">
      <c r="B738">
        <v>2175</v>
      </c>
      <c r="C738">
        <v>1</v>
      </c>
      <c r="D738" s="229">
        <v>733</v>
      </c>
      <c r="E738" s="229" t="s">
        <v>856</v>
      </c>
      <c r="F738" s="229">
        <v>101</v>
      </c>
    </row>
    <row r="739" spans="2:6" ht="14.5" x14ac:dyDescent="0.35">
      <c r="B739">
        <v>2175</v>
      </c>
      <c r="C739">
        <v>1</v>
      </c>
      <c r="D739" s="229">
        <v>734</v>
      </c>
      <c r="E739" s="229" t="s">
        <v>857</v>
      </c>
      <c r="F739" s="229">
        <v>8</v>
      </c>
    </row>
    <row r="740" spans="2:6" ht="14.5" x14ac:dyDescent="0.35">
      <c r="B740">
        <v>2175</v>
      </c>
      <c r="C740">
        <v>1</v>
      </c>
      <c r="D740" s="229">
        <v>735</v>
      </c>
      <c r="E740" s="229" t="s">
        <v>858</v>
      </c>
      <c r="F740" s="229">
        <v>1853</v>
      </c>
    </row>
    <row r="741" spans="2:6" ht="14.5" x14ac:dyDescent="0.35">
      <c r="B741">
        <v>2175</v>
      </c>
      <c r="C741">
        <v>1</v>
      </c>
      <c r="D741" s="229">
        <v>736</v>
      </c>
      <c r="E741" s="229" t="s">
        <v>859</v>
      </c>
      <c r="F741" s="231">
        <v>2.8199999999999999E-2</v>
      </c>
    </row>
    <row r="742" spans="2:6" ht="14.5" x14ac:dyDescent="0.35">
      <c r="B742">
        <v>2175</v>
      </c>
      <c r="C742">
        <v>1</v>
      </c>
      <c r="D742" s="229">
        <v>737</v>
      </c>
      <c r="E742" s="229" t="s">
        <v>860</v>
      </c>
      <c r="F742" s="231">
        <v>7.0000000000000001E-3</v>
      </c>
    </row>
    <row r="743" spans="2:6" ht="14.5" x14ac:dyDescent="0.35">
      <c r="B743">
        <v>2175</v>
      </c>
      <c r="C743">
        <v>1</v>
      </c>
      <c r="D743" s="229">
        <v>738</v>
      </c>
      <c r="E743" s="229" t="s">
        <v>861</v>
      </c>
      <c r="F743" s="231">
        <v>1.44E-2</v>
      </c>
    </row>
    <row r="744" spans="2:6" ht="14.5" x14ac:dyDescent="0.35">
      <c r="B744">
        <v>2175</v>
      </c>
      <c r="C744">
        <v>1</v>
      </c>
      <c r="D744" s="229">
        <v>739</v>
      </c>
      <c r="E744" s="229" t="s">
        <v>862</v>
      </c>
      <c r="F744" s="231">
        <v>1.5100000000000001E-2</v>
      </c>
    </row>
    <row r="745" spans="2:6" ht="14.5" x14ac:dyDescent="0.35">
      <c r="B745">
        <v>2175</v>
      </c>
      <c r="C745">
        <v>1</v>
      </c>
      <c r="D745" s="229">
        <v>740</v>
      </c>
      <c r="E745" s="229" t="s">
        <v>863</v>
      </c>
      <c r="F745" s="231">
        <v>2.53E-2</v>
      </c>
    </row>
    <row r="746" spans="2:6" ht="14.5" x14ac:dyDescent="0.35">
      <c r="B746">
        <v>2175</v>
      </c>
      <c r="C746">
        <v>1</v>
      </c>
      <c r="D746" s="229">
        <v>741</v>
      </c>
      <c r="E746" s="229" t="s">
        <v>864</v>
      </c>
      <c r="F746" s="231">
        <v>2.23E-2</v>
      </c>
    </row>
    <row r="747" spans="2:6" ht="14.5" x14ac:dyDescent="0.35">
      <c r="B747">
        <v>2175</v>
      </c>
      <c r="C747">
        <v>1</v>
      </c>
      <c r="D747" s="229">
        <v>742</v>
      </c>
      <c r="E747" s="229" t="s">
        <v>865</v>
      </c>
      <c r="F747" s="231">
        <v>1.72E-2</v>
      </c>
    </row>
    <row r="748" spans="2:6" ht="14.5" x14ac:dyDescent="0.35">
      <c r="B748">
        <v>2175</v>
      </c>
      <c r="C748">
        <v>1</v>
      </c>
      <c r="D748" s="229">
        <v>743</v>
      </c>
      <c r="E748" s="229" t="s">
        <v>866</v>
      </c>
      <c r="F748" s="231">
        <v>1.2699999999999999E-2</v>
      </c>
    </row>
    <row r="749" spans="2:6" ht="14.5" x14ac:dyDescent="0.35">
      <c r="B749">
        <v>2175</v>
      </c>
      <c r="C749">
        <v>1</v>
      </c>
      <c r="D749" s="229">
        <v>744</v>
      </c>
      <c r="E749" s="229" t="s">
        <v>867</v>
      </c>
      <c r="F749" s="231">
        <v>1.6899999999999998E-2</v>
      </c>
    </row>
    <row r="750" spans="2:6" ht="14.5" x14ac:dyDescent="0.35">
      <c r="B750">
        <v>2175</v>
      </c>
      <c r="C750">
        <v>1</v>
      </c>
      <c r="D750" s="229">
        <v>745</v>
      </c>
      <c r="E750" s="229" t="s">
        <v>868</v>
      </c>
      <c r="F750" s="231">
        <v>9.7000000000000003E-3</v>
      </c>
    </row>
    <row r="751" spans="2:6" ht="14.5" x14ac:dyDescent="0.35">
      <c r="B751">
        <v>2175</v>
      </c>
      <c r="C751">
        <v>1</v>
      </c>
      <c r="D751" s="229">
        <v>746</v>
      </c>
      <c r="E751" s="229" t="s">
        <v>869</v>
      </c>
      <c r="F751" s="231">
        <v>1.14E-2</v>
      </c>
    </row>
    <row r="752" spans="2:6" ht="14.5" x14ac:dyDescent="0.35">
      <c r="B752">
        <v>2175</v>
      </c>
      <c r="C752">
        <v>1</v>
      </c>
      <c r="D752" s="229">
        <v>747</v>
      </c>
      <c r="E752" s="229" t="s">
        <v>870</v>
      </c>
      <c r="F752" s="231">
        <v>1.72E-2</v>
      </c>
    </row>
    <row r="753" spans="2:6" ht="14.5" x14ac:dyDescent="0.35">
      <c r="B753">
        <v>2175</v>
      </c>
      <c r="C753">
        <v>1</v>
      </c>
      <c r="D753" s="229">
        <v>748</v>
      </c>
      <c r="E753" s="229" t="s">
        <v>871</v>
      </c>
      <c r="F753" s="231">
        <v>1.26E-2</v>
      </c>
    </row>
    <row r="754" spans="2:6" ht="14.5" x14ac:dyDescent="0.35">
      <c r="B754">
        <v>2175</v>
      </c>
      <c r="C754">
        <v>1</v>
      </c>
      <c r="D754" s="229">
        <v>749</v>
      </c>
      <c r="E754" s="229" t="s">
        <v>872</v>
      </c>
      <c r="F754" s="231">
        <v>1.37E-2</v>
      </c>
    </row>
    <row r="755" spans="2:6" ht="14.5" x14ac:dyDescent="0.35">
      <c r="B755">
        <v>2175</v>
      </c>
      <c r="C755">
        <v>1</v>
      </c>
      <c r="D755" s="229">
        <v>750</v>
      </c>
      <c r="E755" s="229" t="s">
        <v>873</v>
      </c>
      <c r="F755" s="231">
        <v>1.6899999999999998E-2</v>
      </c>
    </row>
    <row r="756" spans="2:6" ht="14.5" x14ac:dyDescent="0.35">
      <c r="B756">
        <v>2175</v>
      </c>
      <c r="C756">
        <v>1</v>
      </c>
      <c r="D756" s="229">
        <v>751</v>
      </c>
      <c r="E756" s="229" t="s">
        <v>874</v>
      </c>
      <c r="F756" s="229">
        <v>0</v>
      </c>
    </row>
    <row r="757" spans="2:6" ht="14.5" x14ac:dyDescent="0.35">
      <c r="B757">
        <v>2175</v>
      </c>
      <c r="C757">
        <v>1</v>
      </c>
      <c r="D757" s="229">
        <v>752</v>
      </c>
      <c r="E757" s="229" t="s">
        <v>875</v>
      </c>
      <c r="F757" s="229">
        <v>0</v>
      </c>
    </row>
    <row r="758" spans="2:6" ht="14.5" x14ac:dyDescent="0.35">
      <c r="B758">
        <v>2175</v>
      </c>
      <c r="C758">
        <v>1</v>
      </c>
      <c r="D758" s="229">
        <v>753</v>
      </c>
      <c r="E758" s="229" t="s">
        <v>876</v>
      </c>
      <c r="F758" s="229">
        <v>0</v>
      </c>
    </row>
    <row r="759" spans="2:6" ht="14.5" x14ac:dyDescent="0.35">
      <c r="B759">
        <v>2175</v>
      </c>
      <c r="C759">
        <v>1</v>
      </c>
      <c r="D759" s="229">
        <v>754</v>
      </c>
      <c r="E759" s="229" t="s">
        <v>877</v>
      </c>
      <c r="F759" s="229">
        <v>0</v>
      </c>
    </row>
    <row r="760" spans="2:6" ht="14.5" x14ac:dyDescent="0.35">
      <c r="B760">
        <v>2175</v>
      </c>
      <c r="C760">
        <v>1</v>
      </c>
      <c r="D760" s="229">
        <v>755</v>
      </c>
      <c r="E760" s="229" t="s">
        <v>878</v>
      </c>
      <c r="F760" s="229">
        <v>0</v>
      </c>
    </row>
    <row r="761" spans="2:6" ht="14.5" x14ac:dyDescent="0.35">
      <c r="B761">
        <v>2175</v>
      </c>
      <c r="C761">
        <v>1</v>
      </c>
      <c r="D761" s="229">
        <v>756</v>
      </c>
      <c r="E761" s="229" t="s">
        <v>879</v>
      </c>
      <c r="F761" s="229">
        <v>0</v>
      </c>
    </row>
    <row r="762" spans="2:6" ht="14.5" x14ac:dyDescent="0.35">
      <c r="B762">
        <v>2175</v>
      </c>
      <c r="C762">
        <v>1</v>
      </c>
      <c r="D762" s="229">
        <v>757</v>
      </c>
      <c r="E762" s="229" t="s">
        <v>880</v>
      </c>
      <c r="F762" s="229">
        <v>0</v>
      </c>
    </row>
    <row r="763" spans="2:6" ht="14.5" x14ac:dyDescent="0.35">
      <c r="B763">
        <v>2175</v>
      </c>
      <c r="C763">
        <v>1</v>
      </c>
      <c r="D763" s="229">
        <v>758</v>
      </c>
      <c r="E763" s="229" t="s">
        <v>881</v>
      </c>
      <c r="F763" s="229">
        <v>0</v>
      </c>
    </row>
    <row r="764" spans="2:6" ht="14.5" x14ac:dyDescent="0.35">
      <c r="B764">
        <v>2175</v>
      </c>
      <c r="C764">
        <v>1</v>
      </c>
      <c r="D764" s="229">
        <v>759</v>
      </c>
      <c r="E764" s="229" t="s">
        <v>882</v>
      </c>
      <c r="F764" s="229">
        <v>0</v>
      </c>
    </row>
    <row r="765" spans="2:6" ht="14.5" x14ac:dyDescent="0.35">
      <c r="B765">
        <v>2175</v>
      </c>
      <c r="C765">
        <v>1</v>
      </c>
      <c r="D765" s="229">
        <v>760</v>
      </c>
      <c r="E765" s="229" t="s">
        <v>883</v>
      </c>
      <c r="F765" s="229">
        <v>0</v>
      </c>
    </row>
    <row r="766" spans="2:6" ht="14.5" x14ac:dyDescent="0.35">
      <c r="B766">
        <v>2175</v>
      </c>
      <c r="C766">
        <v>1</v>
      </c>
      <c r="D766" s="229">
        <v>761</v>
      </c>
      <c r="E766" s="229" t="s">
        <v>884</v>
      </c>
      <c r="F766" s="229">
        <v>0</v>
      </c>
    </row>
    <row r="767" spans="2:6" ht="14.5" x14ac:dyDescent="0.35">
      <c r="B767">
        <v>2175</v>
      </c>
      <c r="C767">
        <v>1</v>
      </c>
      <c r="D767" s="229">
        <v>762</v>
      </c>
      <c r="E767" s="229" t="s">
        <v>885</v>
      </c>
      <c r="F767" s="229">
        <v>0</v>
      </c>
    </row>
    <row r="768" spans="2:6" ht="14.5" x14ac:dyDescent="0.35">
      <c r="B768">
        <v>2175</v>
      </c>
      <c r="C768">
        <v>1</v>
      </c>
      <c r="D768" s="229">
        <v>763</v>
      </c>
      <c r="E768" s="229" t="s">
        <v>886</v>
      </c>
      <c r="F768" s="229">
        <v>0</v>
      </c>
    </row>
    <row r="769" spans="2:6" ht="14.5" x14ac:dyDescent="0.35">
      <c r="B769">
        <v>2175</v>
      </c>
      <c r="C769">
        <v>1</v>
      </c>
      <c r="D769" s="229">
        <v>764</v>
      </c>
      <c r="E769" s="229" t="s">
        <v>887</v>
      </c>
      <c r="F769" s="229">
        <v>0</v>
      </c>
    </row>
    <row r="770" spans="2:6" ht="14.5" x14ac:dyDescent="0.35">
      <c r="B770">
        <v>2175</v>
      </c>
      <c r="C770">
        <v>1</v>
      </c>
      <c r="D770" s="229">
        <v>765</v>
      </c>
      <c r="E770" s="229" t="s">
        <v>888</v>
      </c>
      <c r="F770" s="229">
        <v>0</v>
      </c>
    </row>
    <row r="771" spans="2:6" ht="14.5" x14ac:dyDescent="0.35">
      <c r="B771">
        <v>2175</v>
      </c>
      <c r="C771">
        <v>1</v>
      </c>
      <c r="D771" s="229">
        <v>766</v>
      </c>
      <c r="E771" s="229" t="s">
        <v>889</v>
      </c>
      <c r="F771" s="229">
        <v>0</v>
      </c>
    </row>
    <row r="772" spans="2:6" ht="14.5" x14ac:dyDescent="0.35">
      <c r="B772">
        <v>2175</v>
      </c>
      <c r="C772">
        <v>1</v>
      </c>
      <c r="D772" s="229">
        <v>767</v>
      </c>
      <c r="E772" s="229" t="s">
        <v>890</v>
      </c>
      <c r="F772" s="229">
        <v>0</v>
      </c>
    </row>
    <row r="773" spans="2:6" ht="14.5" x14ac:dyDescent="0.35">
      <c r="B773">
        <v>2175</v>
      </c>
      <c r="C773">
        <v>1</v>
      </c>
      <c r="D773" s="229">
        <v>768</v>
      </c>
      <c r="E773" s="229" t="s">
        <v>891</v>
      </c>
      <c r="F773" s="229">
        <v>0</v>
      </c>
    </row>
    <row r="774" spans="2:6" ht="14.5" x14ac:dyDescent="0.35">
      <c r="B774">
        <v>2175</v>
      </c>
      <c r="C774">
        <v>1</v>
      </c>
      <c r="D774" s="229">
        <v>769</v>
      </c>
      <c r="E774" s="229" t="s">
        <v>892</v>
      </c>
      <c r="F774" s="229">
        <v>0</v>
      </c>
    </row>
    <row r="775" spans="2:6" ht="14.5" x14ac:dyDescent="0.35">
      <c r="B775">
        <v>2175</v>
      </c>
      <c r="C775">
        <v>1</v>
      </c>
      <c r="D775" s="229">
        <v>770</v>
      </c>
      <c r="E775" s="229" t="s">
        <v>893</v>
      </c>
      <c r="F775" s="229">
        <v>0</v>
      </c>
    </row>
    <row r="776" spans="2:6" ht="14.5" x14ac:dyDescent="0.35">
      <c r="B776">
        <v>2175</v>
      </c>
      <c r="C776">
        <v>1</v>
      </c>
      <c r="D776" s="229">
        <v>771</v>
      </c>
      <c r="E776" s="229" t="s">
        <v>894</v>
      </c>
      <c r="F776" s="229">
        <v>0</v>
      </c>
    </row>
    <row r="777" spans="2:6" ht="14.5" x14ac:dyDescent="0.35">
      <c r="B777">
        <v>2175</v>
      </c>
      <c r="C777">
        <v>1</v>
      </c>
      <c r="D777" s="229">
        <v>772</v>
      </c>
      <c r="E777" s="229" t="s">
        <v>895</v>
      </c>
      <c r="F777" s="229">
        <v>0</v>
      </c>
    </row>
    <row r="778" spans="2:6" ht="14.5" x14ac:dyDescent="0.35">
      <c r="B778">
        <v>2175</v>
      </c>
      <c r="C778">
        <v>1</v>
      </c>
      <c r="D778" s="229">
        <v>773</v>
      </c>
      <c r="E778" s="229" t="s">
        <v>896</v>
      </c>
      <c r="F778" s="229">
        <v>0</v>
      </c>
    </row>
    <row r="779" spans="2:6" ht="14.5" x14ac:dyDescent="0.35">
      <c r="B779">
        <v>2175</v>
      </c>
      <c r="C779">
        <v>1</v>
      </c>
      <c r="D779" s="229">
        <v>774</v>
      </c>
      <c r="E779" s="229" t="s">
        <v>897</v>
      </c>
      <c r="F779" s="229">
        <v>0</v>
      </c>
    </row>
    <row r="780" spans="2:6" ht="14.5" x14ac:dyDescent="0.35">
      <c r="B780">
        <v>2175</v>
      </c>
      <c r="C780">
        <v>1</v>
      </c>
      <c r="D780" s="229">
        <v>775</v>
      </c>
      <c r="E780" s="229" t="s">
        <v>898</v>
      </c>
      <c r="F780" s="229">
        <v>0</v>
      </c>
    </row>
    <row r="781" spans="2:6" ht="14.5" x14ac:dyDescent="0.35">
      <c r="B781">
        <v>2175</v>
      </c>
      <c r="C781">
        <v>1</v>
      </c>
      <c r="D781" s="229">
        <v>776</v>
      </c>
      <c r="E781" s="229" t="s">
        <v>899</v>
      </c>
      <c r="F781" s="229">
        <v>0</v>
      </c>
    </row>
    <row r="782" spans="2:6" ht="14.5" x14ac:dyDescent="0.35">
      <c r="B782">
        <v>2175</v>
      </c>
      <c r="C782">
        <v>1</v>
      </c>
      <c r="D782" s="229">
        <v>777</v>
      </c>
      <c r="E782" s="229" t="s">
        <v>900</v>
      </c>
      <c r="F782" s="229">
        <v>0</v>
      </c>
    </row>
    <row r="783" spans="2:6" ht="14.5" x14ac:dyDescent="0.35">
      <c r="B783">
        <v>2175</v>
      </c>
      <c r="C783">
        <v>1</v>
      </c>
      <c r="D783" s="229">
        <v>778</v>
      </c>
      <c r="E783" s="229" t="s">
        <v>901</v>
      </c>
      <c r="F783" s="229">
        <v>0</v>
      </c>
    </row>
    <row r="784" spans="2:6" ht="14.5" x14ac:dyDescent="0.35">
      <c r="B784">
        <v>2175</v>
      </c>
      <c r="C784">
        <v>1</v>
      </c>
      <c r="D784" s="229">
        <v>779</v>
      </c>
      <c r="E784" s="229" t="s">
        <v>902</v>
      </c>
      <c r="F784" s="229">
        <v>0</v>
      </c>
    </row>
    <row r="785" spans="2:6" ht="14.5" x14ac:dyDescent="0.35">
      <c r="B785">
        <v>2175</v>
      </c>
      <c r="C785">
        <v>1</v>
      </c>
      <c r="D785" s="229">
        <v>780</v>
      </c>
      <c r="E785" s="229" t="s">
        <v>903</v>
      </c>
      <c r="F785" s="229">
        <v>0</v>
      </c>
    </row>
    <row r="786" spans="2:6" ht="14.5" x14ac:dyDescent="0.35">
      <c r="B786">
        <v>2175</v>
      </c>
      <c r="C786">
        <v>1</v>
      </c>
      <c r="D786" s="229">
        <v>781</v>
      </c>
      <c r="E786" s="229" t="s">
        <v>904</v>
      </c>
      <c r="F786" s="229" t="s">
        <v>905</v>
      </c>
    </row>
    <row r="787" spans="2:6" ht="14.5" x14ac:dyDescent="0.35">
      <c r="B787">
        <v>2175</v>
      </c>
      <c r="C787">
        <v>1</v>
      </c>
      <c r="D787" s="229">
        <v>782</v>
      </c>
      <c r="E787" s="229" t="s">
        <v>906</v>
      </c>
      <c r="F787" s="229" t="s">
        <v>905</v>
      </c>
    </row>
    <row r="788" spans="2:6" ht="14.5" x14ac:dyDescent="0.35">
      <c r="B788">
        <v>2175</v>
      </c>
      <c r="C788">
        <v>1</v>
      </c>
      <c r="D788" s="229">
        <v>783</v>
      </c>
      <c r="E788" s="229" t="s">
        <v>907</v>
      </c>
      <c r="F788" s="229" t="s">
        <v>905</v>
      </c>
    </row>
    <row r="789" spans="2:6" ht="14.5" x14ac:dyDescent="0.35">
      <c r="B789">
        <v>2175</v>
      </c>
      <c r="C789">
        <v>1</v>
      </c>
      <c r="D789" s="229">
        <v>784</v>
      </c>
      <c r="E789" s="229" t="s">
        <v>908</v>
      </c>
      <c r="F789" s="229" t="s">
        <v>905</v>
      </c>
    </row>
    <row r="790" spans="2:6" ht="14.5" x14ac:dyDescent="0.35">
      <c r="B790">
        <v>2175</v>
      </c>
      <c r="C790">
        <v>1</v>
      </c>
      <c r="D790" s="229">
        <v>785</v>
      </c>
      <c r="E790" s="229" t="s">
        <v>909</v>
      </c>
      <c r="F790" s="229" t="s">
        <v>905</v>
      </c>
    </row>
    <row r="791" spans="2:6" ht="14.5" x14ac:dyDescent="0.35">
      <c r="B791">
        <v>2175</v>
      </c>
      <c r="C791">
        <v>1</v>
      </c>
      <c r="D791" s="229">
        <v>786</v>
      </c>
      <c r="E791" s="229" t="s">
        <v>910</v>
      </c>
      <c r="F791" s="229" t="s">
        <v>905</v>
      </c>
    </row>
    <row r="792" spans="2:6" ht="14.5" x14ac:dyDescent="0.35">
      <c r="B792">
        <v>2175</v>
      </c>
      <c r="C792">
        <v>1</v>
      </c>
      <c r="D792" s="229">
        <v>787</v>
      </c>
      <c r="E792" s="229" t="s">
        <v>911</v>
      </c>
      <c r="F792" s="229" t="s">
        <v>905</v>
      </c>
    </row>
    <row r="793" spans="2:6" ht="14.5" x14ac:dyDescent="0.35">
      <c r="B793">
        <v>2175</v>
      </c>
      <c r="C793">
        <v>1</v>
      </c>
      <c r="D793" s="229">
        <v>788</v>
      </c>
      <c r="E793" s="229" t="s">
        <v>912</v>
      </c>
      <c r="F793" s="229" t="s">
        <v>905</v>
      </c>
    </row>
    <row r="794" spans="2:6" ht="14.5" x14ac:dyDescent="0.35">
      <c r="B794">
        <v>2175</v>
      </c>
      <c r="C794">
        <v>1</v>
      </c>
      <c r="D794" s="229">
        <v>789</v>
      </c>
      <c r="E794" s="229" t="s">
        <v>913</v>
      </c>
      <c r="F794" s="229" t="s">
        <v>905</v>
      </c>
    </row>
    <row r="795" spans="2:6" ht="14.5" x14ac:dyDescent="0.35">
      <c r="B795">
        <v>2175</v>
      </c>
      <c r="C795">
        <v>1</v>
      </c>
      <c r="D795" s="229">
        <v>790</v>
      </c>
      <c r="E795" s="229" t="s">
        <v>914</v>
      </c>
      <c r="F795" s="229" t="s">
        <v>905</v>
      </c>
    </row>
    <row r="796" spans="2:6" ht="14.5" x14ac:dyDescent="0.35">
      <c r="B796">
        <v>2175</v>
      </c>
      <c r="C796">
        <v>1</v>
      </c>
      <c r="D796" s="229">
        <v>791</v>
      </c>
      <c r="E796" s="229" t="s">
        <v>915</v>
      </c>
      <c r="F796" s="229" t="s">
        <v>905</v>
      </c>
    </row>
    <row r="797" spans="2:6" ht="14.5" x14ac:dyDescent="0.35">
      <c r="B797">
        <v>2175</v>
      </c>
      <c r="C797">
        <v>1</v>
      </c>
      <c r="D797" s="229">
        <v>792</v>
      </c>
      <c r="E797" s="229" t="s">
        <v>916</v>
      </c>
      <c r="F797" s="229" t="s">
        <v>905</v>
      </c>
    </row>
    <row r="798" spans="2:6" ht="14.5" x14ac:dyDescent="0.35">
      <c r="B798">
        <v>2175</v>
      </c>
      <c r="C798">
        <v>1</v>
      </c>
      <c r="D798" s="229">
        <v>793</v>
      </c>
      <c r="E798" s="229" t="s">
        <v>917</v>
      </c>
      <c r="F798" s="229" t="s">
        <v>905</v>
      </c>
    </row>
    <row r="799" spans="2:6" ht="14.5" x14ac:dyDescent="0.35">
      <c r="B799">
        <v>2175</v>
      </c>
      <c r="C799">
        <v>1</v>
      </c>
      <c r="D799" s="229">
        <v>794</v>
      </c>
      <c r="E799" s="229" t="s">
        <v>918</v>
      </c>
      <c r="F799" s="229" t="s">
        <v>905</v>
      </c>
    </row>
    <row r="800" spans="2:6" ht="14.5" x14ac:dyDescent="0.35">
      <c r="B800">
        <v>2175</v>
      </c>
      <c r="C800">
        <v>1</v>
      </c>
      <c r="D800" s="229">
        <v>795</v>
      </c>
      <c r="E800" s="229" t="s">
        <v>919</v>
      </c>
      <c r="F800" s="229" t="s">
        <v>905</v>
      </c>
    </row>
    <row r="801" spans="2:6" ht="14.5" x14ac:dyDescent="0.35">
      <c r="B801">
        <v>2175</v>
      </c>
      <c r="C801">
        <v>1</v>
      </c>
      <c r="D801" s="229">
        <v>796</v>
      </c>
      <c r="E801" s="229" t="s">
        <v>920</v>
      </c>
      <c r="F801" s="229">
        <v>8824</v>
      </c>
    </row>
    <row r="802" spans="2:6" ht="14.5" x14ac:dyDescent="0.35">
      <c r="B802">
        <v>2175</v>
      </c>
      <c r="C802">
        <v>1</v>
      </c>
      <c r="D802" s="229">
        <v>797</v>
      </c>
      <c r="E802" s="229" t="s">
        <v>921</v>
      </c>
      <c r="F802" s="229">
        <v>2863</v>
      </c>
    </row>
    <row r="803" spans="2:6" ht="14.5" x14ac:dyDescent="0.35">
      <c r="B803">
        <v>2175</v>
      </c>
      <c r="C803">
        <v>1</v>
      </c>
      <c r="D803" s="229">
        <v>798</v>
      </c>
      <c r="E803" s="229" t="s">
        <v>922</v>
      </c>
      <c r="F803" s="229">
        <v>4313</v>
      </c>
    </row>
    <row r="804" spans="2:6" ht="14.5" x14ac:dyDescent="0.35">
      <c r="B804">
        <v>2175</v>
      </c>
      <c r="C804">
        <v>1</v>
      </c>
      <c r="D804" s="229">
        <v>799</v>
      </c>
      <c r="E804" s="229" t="s">
        <v>923</v>
      </c>
      <c r="F804" s="229">
        <v>7814</v>
      </c>
    </row>
    <row r="805" spans="2:6" ht="14.5" x14ac:dyDescent="0.35">
      <c r="B805">
        <v>2175</v>
      </c>
      <c r="C805">
        <v>1</v>
      </c>
      <c r="D805" s="229">
        <v>800</v>
      </c>
      <c r="E805" s="229" t="s">
        <v>924</v>
      </c>
      <c r="F805" s="229">
        <v>7457</v>
      </c>
    </row>
    <row r="806" spans="2:6" ht="14.5" x14ac:dyDescent="0.35">
      <c r="B806">
        <v>2175</v>
      </c>
      <c r="C806">
        <v>1</v>
      </c>
      <c r="D806" s="229">
        <v>801</v>
      </c>
      <c r="E806" s="229" t="s">
        <v>925</v>
      </c>
      <c r="F806" s="229">
        <v>11255</v>
      </c>
    </row>
    <row r="807" spans="2:6" ht="14.5" x14ac:dyDescent="0.35">
      <c r="B807">
        <v>2175</v>
      </c>
      <c r="C807">
        <v>1</v>
      </c>
      <c r="D807" s="229">
        <v>802</v>
      </c>
      <c r="E807" s="229" t="s">
        <v>926</v>
      </c>
      <c r="F807" s="229">
        <v>22648</v>
      </c>
    </row>
    <row r="808" spans="2:6" ht="14.5" x14ac:dyDescent="0.35">
      <c r="B808">
        <v>2175</v>
      </c>
      <c r="C808">
        <v>1</v>
      </c>
      <c r="D808" s="229">
        <v>803</v>
      </c>
      <c r="E808" s="229" t="s">
        <v>927</v>
      </c>
      <c r="F808" s="229">
        <v>5418</v>
      </c>
    </row>
    <row r="809" spans="2:6" ht="14.5" x14ac:dyDescent="0.35">
      <c r="B809">
        <v>2175</v>
      </c>
      <c r="C809">
        <v>1</v>
      </c>
      <c r="D809" s="229">
        <v>804</v>
      </c>
      <c r="E809" s="229" t="s">
        <v>928</v>
      </c>
      <c r="F809" s="229">
        <v>13400</v>
      </c>
    </row>
    <row r="810" spans="2:6" ht="14.5" x14ac:dyDescent="0.35">
      <c r="B810">
        <v>2175</v>
      </c>
      <c r="C810">
        <v>1</v>
      </c>
      <c r="D810" s="229">
        <v>805</v>
      </c>
      <c r="E810" s="229" t="s">
        <v>929</v>
      </c>
      <c r="F810" s="229">
        <v>16262</v>
      </c>
    </row>
    <row r="811" spans="2:6" ht="14.5" x14ac:dyDescent="0.35">
      <c r="B811">
        <v>2175</v>
      </c>
      <c r="C811">
        <v>1</v>
      </c>
      <c r="D811" s="229">
        <v>806</v>
      </c>
      <c r="E811" s="229" t="s">
        <v>930</v>
      </c>
      <c r="F811" s="229">
        <v>440</v>
      </c>
    </row>
    <row r="812" spans="2:6" ht="14.5" x14ac:dyDescent="0.35">
      <c r="B812">
        <v>2175</v>
      </c>
      <c r="C812">
        <v>1</v>
      </c>
      <c r="D812" s="229">
        <v>807</v>
      </c>
      <c r="E812" s="229" t="s">
        <v>931</v>
      </c>
      <c r="F812" s="229">
        <v>408</v>
      </c>
    </row>
    <row r="813" spans="2:6" ht="14.5" x14ac:dyDescent="0.35">
      <c r="B813">
        <v>2175</v>
      </c>
      <c r="C813">
        <v>1</v>
      </c>
      <c r="D813" s="229">
        <v>808</v>
      </c>
      <c r="E813" s="229" t="s">
        <v>932</v>
      </c>
      <c r="F813" s="229">
        <v>8031</v>
      </c>
    </row>
    <row r="814" spans="2:6" ht="14.5" x14ac:dyDescent="0.35">
      <c r="B814">
        <v>2175</v>
      </c>
      <c r="C814">
        <v>1</v>
      </c>
      <c r="D814" s="229">
        <v>809</v>
      </c>
      <c r="E814" s="229" t="s">
        <v>933</v>
      </c>
      <c r="F814" s="229">
        <v>582</v>
      </c>
    </row>
    <row r="815" spans="2:6" ht="14.5" x14ac:dyDescent="0.35">
      <c r="B815">
        <v>2175</v>
      </c>
      <c r="C815">
        <v>1</v>
      </c>
      <c r="D815" s="229">
        <v>810</v>
      </c>
      <c r="E815" s="229" t="s">
        <v>934</v>
      </c>
      <c r="F815" s="229">
        <v>109715</v>
      </c>
    </row>
    <row r="816" spans="2:6" ht="14.5" x14ac:dyDescent="0.35">
      <c r="B816">
        <v>2175</v>
      </c>
      <c r="C816">
        <v>1</v>
      </c>
      <c r="D816" s="229">
        <v>811</v>
      </c>
      <c r="E816" s="229" t="s">
        <v>935</v>
      </c>
      <c r="F816" s="229">
        <v>307</v>
      </c>
    </row>
    <row r="817" spans="2:6" ht="14.5" x14ac:dyDescent="0.35">
      <c r="B817">
        <v>2175</v>
      </c>
      <c r="C817">
        <v>1</v>
      </c>
      <c r="D817" s="229">
        <v>812</v>
      </c>
      <c r="E817" s="229" t="s">
        <v>936</v>
      </c>
      <c r="F817" s="229">
        <v>68</v>
      </c>
    </row>
    <row r="818" spans="2:6" ht="14.5" x14ac:dyDescent="0.35">
      <c r="B818">
        <v>2175</v>
      </c>
      <c r="C818">
        <v>1</v>
      </c>
      <c r="D818" s="229">
        <v>813</v>
      </c>
      <c r="E818" s="229" t="s">
        <v>937</v>
      </c>
      <c r="F818" s="229">
        <v>109</v>
      </c>
    </row>
    <row r="819" spans="2:6" ht="14.5" x14ac:dyDescent="0.35">
      <c r="B819">
        <v>2175</v>
      </c>
      <c r="C819">
        <v>1</v>
      </c>
      <c r="D819" s="229">
        <v>814</v>
      </c>
      <c r="E819" s="229" t="s">
        <v>938</v>
      </c>
      <c r="F819" s="229">
        <v>186</v>
      </c>
    </row>
    <row r="820" spans="2:6" ht="14.5" x14ac:dyDescent="0.35">
      <c r="B820">
        <v>2175</v>
      </c>
      <c r="C820">
        <v>1</v>
      </c>
      <c r="D820" s="229">
        <v>815</v>
      </c>
      <c r="E820" s="229" t="s">
        <v>939</v>
      </c>
      <c r="F820" s="229">
        <v>479</v>
      </c>
    </row>
    <row r="821" spans="2:6" ht="14.5" x14ac:dyDescent="0.35">
      <c r="B821">
        <v>2175</v>
      </c>
      <c r="C821">
        <v>1</v>
      </c>
      <c r="D821" s="229">
        <v>816</v>
      </c>
      <c r="E821" s="229" t="s">
        <v>940</v>
      </c>
      <c r="F821" s="229">
        <v>815</v>
      </c>
    </row>
    <row r="822" spans="2:6" ht="14.5" x14ac:dyDescent="0.35">
      <c r="B822">
        <v>2175</v>
      </c>
      <c r="C822">
        <v>1</v>
      </c>
      <c r="D822" s="229">
        <v>817</v>
      </c>
      <c r="E822" s="229" t="s">
        <v>941</v>
      </c>
      <c r="F822" s="229">
        <v>1093</v>
      </c>
    </row>
    <row r="823" spans="2:6" ht="14.5" x14ac:dyDescent="0.35">
      <c r="B823">
        <v>2175</v>
      </c>
      <c r="C823">
        <v>1</v>
      </c>
      <c r="D823" s="229">
        <v>818</v>
      </c>
      <c r="E823" s="229" t="s">
        <v>942</v>
      </c>
      <c r="F823" s="229">
        <v>162</v>
      </c>
    </row>
    <row r="824" spans="2:6" ht="14.5" x14ac:dyDescent="0.35">
      <c r="B824">
        <v>2175</v>
      </c>
      <c r="C824">
        <v>1</v>
      </c>
      <c r="D824" s="229">
        <v>819</v>
      </c>
      <c r="E824" s="229" t="s">
        <v>943</v>
      </c>
      <c r="F824" s="229">
        <v>611</v>
      </c>
    </row>
    <row r="825" spans="2:6" ht="14.5" x14ac:dyDescent="0.35">
      <c r="B825">
        <v>2175</v>
      </c>
      <c r="C825">
        <v>1</v>
      </c>
      <c r="D825" s="229">
        <v>820</v>
      </c>
      <c r="E825" s="229" t="s">
        <v>944</v>
      </c>
      <c r="F825" s="229">
        <v>514</v>
      </c>
    </row>
    <row r="826" spans="2:6" ht="14.5" x14ac:dyDescent="0.35">
      <c r="B826">
        <v>2175</v>
      </c>
      <c r="C826">
        <v>1</v>
      </c>
      <c r="D826" s="229">
        <v>821</v>
      </c>
      <c r="E826" s="229" t="s">
        <v>945</v>
      </c>
      <c r="F826" s="229">
        <v>13</v>
      </c>
    </row>
    <row r="827" spans="2:6" ht="14.5" x14ac:dyDescent="0.35">
      <c r="B827">
        <v>2175</v>
      </c>
      <c r="C827">
        <v>1</v>
      </c>
      <c r="D827" s="229">
        <v>822</v>
      </c>
      <c r="E827" s="229" t="s">
        <v>946</v>
      </c>
      <c r="F827" s="229">
        <v>25</v>
      </c>
    </row>
    <row r="828" spans="2:6" ht="14.5" x14ac:dyDescent="0.35">
      <c r="B828">
        <v>2175</v>
      </c>
      <c r="C828">
        <v>1</v>
      </c>
      <c r="D828" s="229">
        <v>823</v>
      </c>
      <c r="E828" s="229" t="s">
        <v>947</v>
      </c>
      <c r="F828" s="229">
        <v>250</v>
      </c>
    </row>
    <row r="829" spans="2:6" ht="14.5" x14ac:dyDescent="0.35">
      <c r="B829">
        <v>2175</v>
      </c>
      <c r="C829">
        <v>1</v>
      </c>
      <c r="D829" s="229">
        <v>824</v>
      </c>
      <c r="E829" s="229" t="s">
        <v>948</v>
      </c>
      <c r="F829" s="229">
        <v>18</v>
      </c>
    </row>
    <row r="830" spans="2:6" ht="14.5" x14ac:dyDescent="0.35">
      <c r="B830">
        <v>2175</v>
      </c>
      <c r="C830">
        <v>1</v>
      </c>
      <c r="D830" s="229">
        <v>825</v>
      </c>
      <c r="E830" s="229" t="s">
        <v>949</v>
      </c>
      <c r="F830" s="229">
        <v>4650</v>
      </c>
    </row>
    <row r="831" spans="2:6" ht="14.5" x14ac:dyDescent="0.35">
      <c r="B831">
        <v>2175</v>
      </c>
      <c r="C831">
        <v>1</v>
      </c>
      <c r="D831" s="229">
        <v>826</v>
      </c>
      <c r="E831" s="229" t="s">
        <v>950</v>
      </c>
      <c r="F831" s="231">
        <v>3.4799999999999998E-2</v>
      </c>
    </row>
    <row r="832" spans="2:6" ht="14.5" x14ac:dyDescent="0.35">
      <c r="B832">
        <v>2175</v>
      </c>
      <c r="C832">
        <v>1</v>
      </c>
      <c r="D832" s="229">
        <v>827</v>
      </c>
      <c r="E832" s="229" t="s">
        <v>951</v>
      </c>
      <c r="F832" s="231">
        <v>2.3800000000000002E-2</v>
      </c>
    </row>
    <row r="833" spans="2:6" ht="14.5" x14ac:dyDescent="0.35">
      <c r="B833">
        <v>2175</v>
      </c>
      <c r="C833">
        <v>1</v>
      </c>
      <c r="D833" s="229">
        <v>828</v>
      </c>
      <c r="E833" s="229" t="s">
        <v>952</v>
      </c>
      <c r="F833" s="231">
        <v>2.53E-2</v>
      </c>
    </row>
    <row r="834" spans="2:6" ht="14.5" x14ac:dyDescent="0.35">
      <c r="B834">
        <v>2175</v>
      </c>
      <c r="C834">
        <v>1</v>
      </c>
      <c r="D834" s="229">
        <v>829</v>
      </c>
      <c r="E834" s="229" t="s">
        <v>953</v>
      </c>
      <c r="F834" s="231">
        <v>2.3800000000000002E-2</v>
      </c>
    </row>
    <row r="835" spans="2:6" ht="14.5" x14ac:dyDescent="0.35">
      <c r="B835">
        <v>2175</v>
      </c>
      <c r="C835">
        <v>1</v>
      </c>
      <c r="D835" s="229">
        <v>830</v>
      </c>
      <c r="E835" s="229" t="s">
        <v>954</v>
      </c>
      <c r="F835" s="231">
        <v>6.4199999999999993E-2</v>
      </c>
    </row>
    <row r="836" spans="2:6" ht="14.5" x14ac:dyDescent="0.35">
      <c r="B836">
        <v>2175</v>
      </c>
      <c r="C836">
        <v>1</v>
      </c>
      <c r="D836" s="229">
        <v>831</v>
      </c>
      <c r="E836" s="229" t="s">
        <v>955</v>
      </c>
      <c r="F836" s="231">
        <v>7.2400000000000006E-2</v>
      </c>
    </row>
    <row r="837" spans="2:6" ht="14.5" x14ac:dyDescent="0.35">
      <c r="B837">
        <v>2175</v>
      </c>
      <c r="C837">
        <v>1</v>
      </c>
      <c r="D837" s="229">
        <v>832</v>
      </c>
      <c r="E837" s="229" t="s">
        <v>956</v>
      </c>
      <c r="F837" s="231">
        <v>4.8300000000000003E-2</v>
      </c>
    </row>
    <row r="838" spans="2:6" ht="14.5" x14ac:dyDescent="0.35">
      <c r="B838">
        <v>2175</v>
      </c>
      <c r="C838">
        <v>1</v>
      </c>
      <c r="D838" s="229">
        <v>833</v>
      </c>
      <c r="E838" s="229" t="s">
        <v>957</v>
      </c>
      <c r="F838" s="231">
        <v>2.9899999999999999E-2</v>
      </c>
    </row>
    <row r="839" spans="2:6" ht="14.5" x14ac:dyDescent="0.35">
      <c r="B839">
        <v>2175</v>
      </c>
      <c r="C839">
        <v>1</v>
      </c>
      <c r="D839" s="229">
        <v>834</v>
      </c>
      <c r="E839" s="229" t="s">
        <v>958</v>
      </c>
      <c r="F839" s="231">
        <v>4.5600000000000002E-2</v>
      </c>
    </row>
    <row r="840" spans="2:6" ht="14.5" x14ac:dyDescent="0.35">
      <c r="B840">
        <v>2175</v>
      </c>
      <c r="C840">
        <v>1</v>
      </c>
      <c r="D840" s="229">
        <v>835</v>
      </c>
      <c r="E840" s="229" t="s">
        <v>959</v>
      </c>
      <c r="F840" s="231">
        <v>3.1600000000000003E-2</v>
      </c>
    </row>
    <row r="841" spans="2:6" ht="14.5" x14ac:dyDescent="0.35">
      <c r="B841">
        <v>2175</v>
      </c>
      <c r="C841">
        <v>1</v>
      </c>
      <c r="D841" s="229">
        <v>836</v>
      </c>
      <c r="E841" s="229" t="s">
        <v>960</v>
      </c>
      <c r="F841" s="231">
        <v>2.9499999999999998E-2</v>
      </c>
    </row>
    <row r="842" spans="2:6" ht="14.5" x14ac:dyDescent="0.35">
      <c r="B842">
        <v>2175</v>
      </c>
      <c r="C842">
        <v>1</v>
      </c>
      <c r="D842" s="229">
        <v>837</v>
      </c>
      <c r="E842" s="229" t="s">
        <v>961</v>
      </c>
      <c r="F842" s="231">
        <v>6.13E-2</v>
      </c>
    </row>
    <row r="843" spans="2:6" ht="14.5" x14ac:dyDescent="0.35">
      <c r="B843">
        <v>2175</v>
      </c>
      <c r="C843">
        <v>1</v>
      </c>
      <c r="D843" s="229">
        <v>838</v>
      </c>
      <c r="E843" s="229" t="s">
        <v>962</v>
      </c>
      <c r="F843" s="231">
        <v>3.1099999999999999E-2</v>
      </c>
    </row>
    <row r="844" spans="2:6" ht="14.5" x14ac:dyDescent="0.35">
      <c r="B844">
        <v>2175</v>
      </c>
      <c r="C844">
        <v>1</v>
      </c>
      <c r="D844" s="229">
        <v>839</v>
      </c>
      <c r="E844" s="229" t="s">
        <v>963</v>
      </c>
      <c r="F844" s="231">
        <v>3.09E-2</v>
      </c>
    </row>
    <row r="845" spans="2:6" ht="14.5" x14ac:dyDescent="0.35">
      <c r="B845">
        <v>2175</v>
      </c>
      <c r="C845">
        <v>1</v>
      </c>
      <c r="D845" s="229">
        <v>840</v>
      </c>
      <c r="E845" s="229" t="s">
        <v>964</v>
      </c>
      <c r="F845" s="231">
        <v>4.24E-2</v>
      </c>
    </row>
    <row r="846" spans="2:6" ht="14.5" x14ac:dyDescent="0.35">
      <c r="B846">
        <v>2175</v>
      </c>
      <c r="C846">
        <v>1</v>
      </c>
      <c r="D846" s="229">
        <v>841</v>
      </c>
      <c r="E846" s="229" t="s">
        <v>965</v>
      </c>
      <c r="F846" s="229">
        <v>0</v>
      </c>
    </row>
    <row r="847" spans="2:6" ht="14.5" x14ac:dyDescent="0.35">
      <c r="B847">
        <v>2175</v>
      </c>
      <c r="C847">
        <v>1</v>
      </c>
      <c r="D847" s="229">
        <v>842</v>
      </c>
      <c r="E847" s="229" t="s">
        <v>966</v>
      </c>
      <c r="F847" s="229">
        <v>0</v>
      </c>
    </row>
    <row r="848" spans="2:6" ht="14.5" x14ac:dyDescent="0.35">
      <c r="B848">
        <v>2175</v>
      </c>
      <c r="C848">
        <v>1</v>
      </c>
      <c r="D848" s="229">
        <v>843</v>
      </c>
      <c r="E848" s="229" t="s">
        <v>967</v>
      </c>
      <c r="F848" s="229">
        <v>0</v>
      </c>
    </row>
    <row r="849" spans="2:6" ht="14.5" x14ac:dyDescent="0.35">
      <c r="B849">
        <v>2175</v>
      </c>
      <c r="C849">
        <v>1</v>
      </c>
      <c r="D849" s="229">
        <v>844</v>
      </c>
      <c r="E849" s="229" t="s">
        <v>968</v>
      </c>
      <c r="F849" s="229">
        <v>0</v>
      </c>
    </row>
    <row r="850" spans="2:6" ht="14.5" x14ac:dyDescent="0.35">
      <c r="B850">
        <v>2175</v>
      </c>
      <c r="C850">
        <v>1</v>
      </c>
      <c r="D850" s="229">
        <v>845</v>
      </c>
      <c r="E850" s="229" t="s">
        <v>969</v>
      </c>
      <c r="F850" s="229">
        <v>0</v>
      </c>
    </row>
    <row r="851" spans="2:6" ht="14.5" x14ac:dyDescent="0.35">
      <c r="B851">
        <v>2175</v>
      </c>
      <c r="C851">
        <v>1</v>
      </c>
      <c r="D851" s="229">
        <v>846</v>
      </c>
      <c r="E851" s="229" t="s">
        <v>970</v>
      </c>
      <c r="F851" s="229">
        <v>0</v>
      </c>
    </row>
    <row r="852" spans="2:6" ht="14.5" x14ac:dyDescent="0.35">
      <c r="B852">
        <v>2175</v>
      </c>
      <c r="C852">
        <v>1</v>
      </c>
      <c r="D852" s="229">
        <v>847</v>
      </c>
      <c r="E852" s="229" t="s">
        <v>971</v>
      </c>
      <c r="F852" s="229">
        <v>0</v>
      </c>
    </row>
    <row r="853" spans="2:6" ht="14.5" x14ac:dyDescent="0.35">
      <c r="B853">
        <v>2175</v>
      </c>
      <c r="C853">
        <v>1</v>
      </c>
      <c r="D853" s="229">
        <v>848</v>
      </c>
      <c r="E853" s="229" t="s">
        <v>972</v>
      </c>
      <c r="F853" s="229">
        <v>0</v>
      </c>
    </row>
    <row r="854" spans="2:6" ht="14.5" x14ac:dyDescent="0.35">
      <c r="B854">
        <v>2175</v>
      </c>
      <c r="C854">
        <v>1</v>
      </c>
      <c r="D854" s="229">
        <v>849</v>
      </c>
      <c r="E854" s="229" t="s">
        <v>973</v>
      </c>
      <c r="F854" s="229">
        <v>0</v>
      </c>
    </row>
    <row r="855" spans="2:6" ht="14.5" x14ac:dyDescent="0.35">
      <c r="B855">
        <v>2175</v>
      </c>
      <c r="C855">
        <v>1</v>
      </c>
      <c r="D855" s="229">
        <v>850</v>
      </c>
      <c r="E855" s="229" t="s">
        <v>974</v>
      </c>
      <c r="F855" s="229">
        <v>0</v>
      </c>
    </row>
    <row r="856" spans="2:6" ht="14.5" x14ac:dyDescent="0.35">
      <c r="B856">
        <v>2175</v>
      </c>
      <c r="C856">
        <v>1</v>
      </c>
      <c r="D856" s="229">
        <v>851</v>
      </c>
      <c r="E856" s="229" t="s">
        <v>975</v>
      </c>
      <c r="F856" s="229">
        <v>0</v>
      </c>
    </row>
    <row r="857" spans="2:6" ht="14.5" x14ac:dyDescent="0.35">
      <c r="B857">
        <v>2175</v>
      </c>
      <c r="C857">
        <v>1</v>
      </c>
      <c r="D857" s="229">
        <v>852</v>
      </c>
      <c r="E857" s="229" t="s">
        <v>976</v>
      </c>
      <c r="F857" s="229">
        <v>0</v>
      </c>
    </row>
    <row r="858" spans="2:6" ht="14.5" x14ac:dyDescent="0.35">
      <c r="B858">
        <v>2175</v>
      </c>
      <c r="C858">
        <v>1</v>
      </c>
      <c r="D858" s="229">
        <v>853</v>
      </c>
      <c r="E858" s="229" t="s">
        <v>977</v>
      </c>
      <c r="F858" s="229">
        <v>0</v>
      </c>
    </row>
    <row r="859" spans="2:6" ht="14.5" x14ac:dyDescent="0.35">
      <c r="B859">
        <v>2175</v>
      </c>
      <c r="C859">
        <v>1</v>
      </c>
      <c r="D859" s="229">
        <v>854</v>
      </c>
      <c r="E859" s="229" t="s">
        <v>978</v>
      </c>
      <c r="F859" s="229">
        <v>0</v>
      </c>
    </row>
    <row r="860" spans="2:6" ht="14.5" x14ac:dyDescent="0.35">
      <c r="B860">
        <v>2175</v>
      </c>
      <c r="C860">
        <v>1</v>
      </c>
      <c r="D860" s="229">
        <v>855</v>
      </c>
      <c r="E860" s="229" t="s">
        <v>979</v>
      </c>
      <c r="F860" s="229">
        <v>0</v>
      </c>
    </row>
    <row r="861" spans="2:6" ht="14.5" x14ac:dyDescent="0.35">
      <c r="B861">
        <v>2175</v>
      </c>
      <c r="C861">
        <v>1</v>
      </c>
      <c r="D861" s="229">
        <v>856</v>
      </c>
      <c r="E861" s="229" t="s">
        <v>980</v>
      </c>
      <c r="F861" s="229">
        <v>0</v>
      </c>
    </row>
    <row r="862" spans="2:6" ht="14.5" x14ac:dyDescent="0.35">
      <c r="B862">
        <v>2175</v>
      </c>
      <c r="C862">
        <v>1</v>
      </c>
      <c r="D862" s="229">
        <v>857</v>
      </c>
      <c r="E862" s="229" t="s">
        <v>981</v>
      </c>
      <c r="F862" s="229">
        <v>0</v>
      </c>
    </row>
    <row r="863" spans="2:6" ht="14.5" x14ac:dyDescent="0.35">
      <c r="B863">
        <v>2175</v>
      </c>
      <c r="C863">
        <v>1</v>
      </c>
      <c r="D863" s="229">
        <v>858</v>
      </c>
      <c r="E863" s="229" t="s">
        <v>982</v>
      </c>
      <c r="F863" s="229">
        <v>0</v>
      </c>
    </row>
    <row r="864" spans="2:6" ht="14.5" x14ac:dyDescent="0.35">
      <c r="B864">
        <v>2175</v>
      </c>
      <c r="C864">
        <v>1</v>
      </c>
      <c r="D864" s="229">
        <v>859</v>
      </c>
      <c r="E864" s="229" t="s">
        <v>983</v>
      </c>
      <c r="F864" s="229">
        <v>0</v>
      </c>
    </row>
    <row r="865" spans="2:6" ht="14.5" x14ac:dyDescent="0.35">
      <c r="B865">
        <v>2175</v>
      </c>
      <c r="C865">
        <v>1</v>
      </c>
      <c r="D865" s="229">
        <v>860</v>
      </c>
      <c r="E865" s="229" t="s">
        <v>984</v>
      </c>
      <c r="F865" s="229">
        <v>0</v>
      </c>
    </row>
    <row r="866" spans="2:6" ht="14.5" x14ac:dyDescent="0.35">
      <c r="B866">
        <v>2175</v>
      </c>
      <c r="C866">
        <v>1</v>
      </c>
      <c r="D866" s="229">
        <v>861</v>
      </c>
      <c r="E866" s="229" t="s">
        <v>985</v>
      </c>
      <c r="F866" s="229">
        <v>0</v>
      </c>
    </row>
    <row r="867" spans="2:6" ht="14.5" x14ac:dyDescent="0.35">
      <c r="B867">
        <v>2175</v>
      </c>
      <c r="C867">
        <v>1</v>
      </c>
      <c r="D867" s="229">
        <v>862</v>
      </c>
      <c r="E867" s="229" t="s">
        <v>986</v>
      </c>
      <c r="F867" s="229">
        <v>0</v>
      </c>
    </row>
    <row r="868" spans="2:6" ht="14.5" x14ac:dyDescent="0.35">
      <c r="B868">
        <v>2175</v>
      </c>
      <c r="C868">
        <v>1</v>
      </c>
      <c r="D868" s="229">
        <v>863</v>
      </c>
      <c r="E868" s="229" t="s">
        <v>987</v>
      </c>
      <c r="F868" s="229">
        <v>0</v>
      </c>
    </row>
    <row r="869" spans="2:6" ht="14.5" x14ac:dyDescent="0.35">
      <c r="B869">
        <v>2175</v>
      </c>
      <c r="C869">
        <v>1</v>
      </c>
      <c r="D869" s="229">
        <v>864</v>
      </c>
      <c r="E869" s="229" t="s">
        <v>988</v>
      </c>
      <c r="F869" s="229">
        <v>0</v>
      </c>
    </row>
    <row r="870" spans="2:6" ht="14.5" x14ac:dyDescent="0.35">
      <c r="B870">
        <v>2175</v>
      </c>
      <c r="C870">
        <v>1</v>
      </c>
      <c r="D870" s="229">
        <v>865</v>
      </c>
      <c r="E870" s="229" t="s">
        <v>989</v>
      </c>
      <c r="F870" s="229">
        <v>0</v>
      </c>
    </row>
    <row r="871" spans="2:6" ht="14.5" x14ac:dyDescent="0.35">
      <c r="B871">
        <v>2175</v>
      </c>
      <c r="C871">
        <v>1</v>
      </c>
      <c r="D871" s="229">
        <v>866</v>
      </c>
      <c r="E871" s="229" t="s">
        <v>990</v>
      </c>
      <c r="F871" s="229">
        <v>0</v>
      </c>
    </row>
    <row r="872" spans="2:6" ht="14.5" x14ac:dyDescent="0.35">
      <c r="B872">
        <v>2175</v>
      </c>
      <c r="C872">
        <v>1</v>
      </c>
      <c r="D872" s="229">
        <v>867</v>
      </c>
      <c r="E872" s="229" t="s">
        <v>991</v>
      </c>
      <c r="F872" s="229">
        <v>0</v>
      </c>
    </row>
    <row r="873" spans="2:6" ht="14.5" x14ac:dyDescent="0.35">
      <c r="B873">
        <v>2175</v>
      </c>
      <c r="C873">
        <v>1</v>
      </c>
      <c r="D873" s="229">
        <v>868</v>
      </c>
      <c r="E873" s="229" t="s">
        <v>992</v>
      </c>
      <c r="F873" s="229">
        <v>0</v>
      </c>
    </row>
    <row r="874" spans="2:6" ht="14.5" x14ac:dyDescent="0.35">
      <c r="B874">
        <v>2175</v>
      </c>
      <c r="C874">
        <v>1</v>
      </c>
      <c r="D874" s="229">
        <v>869</v>
      </c>
      <c r="E874" s="229" t="s">
        <v>993</v>
      </c>
      <c r="F874" s="229">
        <v>0</v>
      </c>
    </row>
    <row r="875" spans="2:6" ht="14.5" x14ac:dyDescent="0.35">
      <c r="B875">
        <v>2175</v>
      </c>
      <c r="C875">
        <v>1</v>
      </c>
      <c r="D875" s="229">
        <v>870</v>
      </c>
      <c r="E875" s="229" t="s">
        <v>994</v>
      </c>
      <c r="F875" s="229">
        <v>0</v>
      </c>
    </row>
    <row r="876" spans="2:6" ht="14.5" x14ac:dyDescent="0.35">
      <c r="B876">
        <v>2175</v>
      </c>
      <c r="C876">
        <v>1</v>
      </c>
      <c r="D876" s="229">
        <v>871</v>
      </c>
      <c r="E876" s="229" t="s">
        <v>995</v>
      </c>
      <c r="F876" s="229">
        <v>0</v>
      </c>
    </row>
    <row r="877" spans="2:6" ht="14.5" x14ac:dyDescent="0.35">
      <c r="B877">
        <v>2175</v>
      </c>
      <c r="C877">
        <v>1</v>
      </c>
      <c r="D877" s="229">
        <v>872</v>
      </c>
      <c r="E877" s="229" t="s">
        <v>996</v>
      </c>
      <c r="F877" s="229">
        <v>0</v>
      </c>
    </row>
    <row r="878" spans="2:6" ht="14.5" x14ac:dyDescent="0.35">
      <c r="B878">
        <v>2175</v>
      </c>
      <c r="C878">
        <v>1</v>
      </c>
      <c r="D878" s="229">
        <v>873</v>
      </c>
      <c r="E878" s="229" t="s">
        <v>997</v>
      </c>
      <c r="F878" s="229">
        <v>0</v>
      </c>
    </row>
    <row r="879" spans="2:6" ht="14.5" x14ac:dyDescent="0.35">
      <c r="B879">
        <v>2175</v>
      </c>
      <c r="C879">
        <v>1</v>
      </c>
      <c r="D879" s="229">
        <v>874</v>
      </c>
      <c r="E879" s="229" t="s">
        <v>998</v>
      </c>
      <c r="F879" s="229">
        <v>0</v>
      </c>
    </row>
    <row r="880" spans="2:6" ht="14.5" x14ac:dyDescent="0.35">
      <c r="B880">
        <v>2175</v>
      </c>
      <c r="C880">
        <v>1</v>
      </c>
      <c r="D880" s="229">
        <v>875</v>
      </c>
      <c r="E880" s="229" t="s">
        <v>999</v>
      </c>
      <c r="F880" s="229">
        <v>0</v>
      </c>
    </row>
    <row r="881" spans="2:6" ht="14.5" x14ac:dyDescent="0.35">
      <c r="B881">
        <v>2175</v>
      </c>
      <c r="C881">
        <v>1</v>
      </c>
      <c r="D881" s="229">
        <v>876</v>
      </c>
      <c r="E881" s="229" t="s">
        <v>1000</v>
      </c>
      <c r="F881" s="229">
        <v>0</v>
      </c>
    </row>
    <row r="882" spans="2:6" ht="14.5" x14ac:dyDescent="0.35">
      <c r="B882">
        <v>2175</v>
      </c>
      <c r="C882">
        <v>1</v>
      </c>
      <c r="D882" s="229">
        <v>877</v>
      </c>
      <c r="E882" s="229" t="s">
        <v>1001</v>
      </c>
      <c r="F882" s="229">
        <v>0</v>
      </c>
    </row>
    <row r="883" spans="2:6" ht="14.5" x14ac:dyDescent="0.35">
      <c r="B883">
        <v>2175</v>
      </c>
      <c r="C883">
        <v>1</v>
      </c>
      <c r="D883" s="229">
        <v>878</v>
      </c>
      <c r="E883" s="229" t="s">
        <v>1002</v>
      </c>
      <c r="F883" s="229">
        <v>0</v>
      </c>
    </row>
    <row r="884" spans="2:6" ht="14.5" x14ac:dyDescent="0.35">
      <c r="B884">
        <v>2175</v>
      </c>
      <c r="C884">
        <v>1</v>
      </c>
      <c r="D884" s="229">
        <v>879</v>
      </c>
      <c r="E884" s="229" t="s">
        <v>1003</v>
      </c>
      <c r="F884" s="229">
        <v>0</v>
      </c>
    </row>
    <row r="885" spans="2:6" ht="14.5" x14ac:dyDescent="0.35">
      <c r="B885">
        <v>2175</v>
      </c>
      <c r="C885">
        <v>1</v>
      </c>
      <c r="D885" s="229">
        <v>880</v>
      </c>
      <c r="E885" s="229" t="s">
        <v>1004</v>
      </c>
      <c r="F885" s="229">
        <v>0</v>
      </c>
    </row>
    <row r="886" spans="2:6" ht="14.5" x14ac:dyDescent="0.35">
      <c r="B886">
        <v>2175</v>
      </c>
      <c r="C886">
        <v>1</v>
      </c>
      <c r="D886" s="229">
        <v>881</v>
      </c>
      <c r="E886" s="229" t="s">
        <v>1005</v>
      </c>
      <c r="F886" s="229">
        <v>0</v>
      </c>
    </row>
    <row r="887" spans="2:6" ht="14.5" x14ac:dyDescent="0.35">
      <c r="B887">
        <v>2175</v>
      </c>
      <c r="C887">
        <v>1</v>
      </c>
      <c r="D887" s="229">
        <v>882</v>
      </c>
      <c r="E887" s="229" t="s">
        <v>1006</v>
      </c>
      <c r="F887" s="229">
        <v>0</v>
      </c>
    </row>
    <row r="888" spans="2:6" ht="14.5" x14ac:dyDescent="0.35">
      <c r="B888">
        <v>2175</v>
      </c>
      <c r="C888">
        <v>1</v>
      </c>
      <c r="D888" s="229">
        <v>883</v>
      </c>
      <c r="E888" s="229" t="s">
        <v>1007</v>
      </c>
      <c r="F888" s="229">
        <v>0</v>
      </c>
    </row>
    <row r="889" spans="2:6" ht="14.5" x14ac:dyDescent="0.35">
      <c r="B889">
        <v>2175</v>
      </c>
      <c r="C889">
        <v>1</v>
      </c>
      <c r="D889" s="229">
        <v>884</v>
      </c>
      <c r="E889" s="229" t="s">
        <v>1008</v>
      </c>
      <c r="F889" s="229">
        <v>0</v>
      </c>
    </row>
    <row r="890" spans="2:6" ht="14.5" x14ac:dyDescent="0.35">
      <c r="B890">
        <v>2175</v>
      </c>
      <c r="C890">
        <v>1</v>
      </c>
      <c r="D890" s="229">
        <v>885</v>
      </c>
      <c r="E890" s="229" t="s">
        <v>1009</v>
      </c>
      <c r="F890" s="229">
        <v>0</v>
      </c>
    </row>
    <row r="891" spans="2:6" ht="14.5" x14ac:dyDescent="0.35">
      <c r="B891">
        <v>2175</v>
      </c>
      <c r="C891">
        <v>1</v>
      </c>
      <c r="D891" s="229">
        <v>886</v>
      </c>
      <c r="E891" s="229" t="s">
        <v>1010</v>
      </c>
      <c r="F891" s="229">
        <v>0</v>
      </c>
    </row>
    <row r="892" spans="2:6" ht="14.5" x14ac:dyDescent="0.35">
      <c r="B892">
        <v>2175</v>
      </c>
      <c r="C892">
        <v>1</v>
      </c>
      <c r="D892" s="229">
        <v>887</v>
      </c>
      <c r="E892" s="229" t="s">
        <v>1011</v>
      </c>
      <c r="F892" s="229">
        <v>0</v>
      </c>
    </row>
    <row r="893" spans="2:6" ht="14.5" x14ac:dyDescent="0.35">
      <c r="B893">
        <v>2175</v>
      </c>
      <c r="C893">
        <v>1</v>
      </c>
      <c r="D893" s="229">
        <v>888</v>
      </c>
      <c r="E893" s="229" t="s">
        <v>1012</v>
      </c>
      <c r="F893" s="229">
        <v>0</v>
      </c>
    </row>
    <row r="894" spans="2:6" ht="14.5" x14ac:dyDescent="0.35">
      <c r="B894">
        <v>2175</v>
      </c>
      <c r="C894">
        <v>1</v>
      </c>
      <c r="D894" s="229">
        <v>889</v>
      </c>
      <c r="E894" s="229" t="s">
        <v>1013</v>
      </c>
      <c r="F894" s="229">
        <v>0</v>
      </c>
    </row>
    <row r="895" spans="2:6" ht="14.5" x14ac:dyDescent="0.35">
      <c r="B895">
        <v>2175</v>
      </c>
      <c r="C895">
        <v>1</v>
      </c>
      <c r="D895" s="229">
        <v>890</v>
      </c>
      <c r="E895" s="229" t="s">
        <v>1014</v>
      </c>
      <c r="F895" s="229">
        <v>0</v>
      </c>
    </row>
    <row r="896" spans="2:6" ht="14.5" x14ac:dyDescent="0.35">
      <c r="B896">
        <v>2175</v>
      </c>
      <c r="C896">
        <v>1</v>
      </c>
      <c r="D896" s="229">
        <v>891</v>
      </c>
      <c r="E896" s="229" t="s">
        <v>1015</v>
      </c>
      <c r="F896" s="229">
        <v>0</v>
      </c>
    </row>
    <row r="897" spans="2:6" ht="14.5" x14ac:dyDescent="0.35">
      <c r="B897">
        <v>2175</v>
      </c>
      <c r="C897">
        <v>1</v>
      </c>
      <c r="D897" s="229">
        <v>892</v>
      </c>
      <c r="E897" s="229" t="s">
        <v>1016</v>
      </c>
      <c r="F897" s="229">
        <v>0</v>
      </c>
    </row>
    <row r="898" spans="2:6" ht="14.5" x14ac:dyDescent="0.35">
      <c r="B898">
        <v>2175</v>
      </c>
      <c r="C898">
        <v>1</v>
      </c>
      <c r="D898" s="229">
        <v>893</v>
      </c>
      <c r="E898" s="229" t="s">
        <v>1017</v>
      </c>
      <c r="F898" s="229">
        <v>0</v>
      </c>
    </row>
    <row r="899" spans="2:6" ht="14.5" x14ac:dyDescent="0.35">
      <c r="B899">
        <v>2175</v>
      </c>
      <c r="C899">
        <v>1</v>
      </c>
      <c r="D899" s="229">
        <v>894</v>
      </c>
      <c r="E899" s="229" t="s">
        <v>1018</v>
      </c>
      <c r="F899" s="229">
        <v>0</v>
      </c>
    </row>
    <row r="900" spans="2:6" ht="14.5" x14ac:dyDescent="0.35">
      <c r="B900">
        <v>2175</v>
      </c>
      <c r="C900">
        <v>1</v>
      </c>
      <c r="D900" s="229">
        <v>895</v>
      </c>
      <c r="E900" s="229" t="s">
        <v>1019</v>
      </c>
      <c r="F900" s="229">
        <v>0</v>
      </c>
    </row>
    <row r="901" spans="2:6" ht="14.5" x14ac:dyDescent="0.35">
      <c r="B901">
        <v>2175</v>
      </c>
      <c r="C901">
        <v>1</v>
      </c>
      <c r="D901" s="229">
        <v>896</v>
      </c>
      <c r="E901" s="229" t="s">
        <v>1020</v>
      </c>
      <c r="F901" s="229">
        <v>0</v>
      </c>
    </row>
    <row r="902" spans="2:6" ht="14.5" x14ac:dyDescent="0.35">
      <c r="B902">
        <v>2175</v>
      </c>
      <c r="C902">
        <v>1</v>
      </c>
      <c r="D902" s="229">
        <v>897</v>
      </c>
      <c r="E902" s="229" t="s">
        <v>1021</v>
      </c>
      <c r="F902" s="229">
        <v>0</v>
      </c>
    </row>
    <row r="903" spans="2:6" ht="14.5" x14ac:dyDescent="0.35">
      <c r="B903">
        <v>2175</v>
      </c>
      <c r="C903">
        <v>1</v>
      </c>
      <c r="D903" s="229">
        <v>898</v>
      </c>
      <c r="E903" s="229" t="s">
        <v>1022</v>
      </c>
      <c r="F903" s="229">
        <v>0</v>
      </c>
    </row>
    <row r="904" spans="2:6" ht="14.5" x14ac:dyDescent="0.35">
      <c r="B904">
        <v>2175</v>
      </c>
      <c r="C904">
        <v>1</v>
      </c>
      <c r="D904" s="229">
        <v>899</v>
      </c>
      <c r="E904" s="229" t="s">
        <v>1023</v>
      </c>
      <c r="F904" s="229">
        <v>0</v>
      </c>
    </row>
    <row r="905" spans="2:6" ht="14.5" x14ac:dyDescent="0.35">
      <c r="B905">
        <v>2175</v>
      </c>
      <c r="C905">
        <v>1</v>
      </c>
      <c r="D905" s="229">
        <v>900</v>
      </c>
      <c r="E905" s="229" t="s">
        <v>1024</v>
      </c>
      <c r="F905" s="229">
        <v>0</v>
      </c>
    </row>
    <row r="906" spans="2:6" ht="14.5" x14ac:dyDescent="0.35">
      <c r="B906">
        <v>2175</v>
      </c>
      <c r="C906">
        <v>1</v>
      </c>
      <c r="D906" s="229">
        <v>901</v>
      </c>
      <c r="E906" s="229" t="s">
        <v>1025</v>
      </c>
      <c r="F906" s="229">
        <v>0</v>
      </c>
    </row>
    <row r="907" spans="2:6" ht="14.5" x14ac:dyDescent="0.35">
      <c r="B907">
        <v>2175</v>
      </c>
      <c r="C907">
        <v>1</v>
      </c>
      <c r="D907" s="229">
        <v>902</v>
      </c>
      <c r="E907" s="229" t="s">
        <v>1026</v>
      </c>
      <c r="F907" s="229">
        <v>0</v>
      </c>
    </row>
    <row r="908" spans="2:6" ht="14.5" x14ac:dyDescent="0.35">
      <c r="B908">
        <v>2175</v>
      </c>
      <c r="C908">
        <v>1</v>
      </c>
      <c r="D908" s="229">
        <v>903</v>
      </c>
      <c r="E908" s="229" t="s">
        <v>1027</v>
      </c>
      <c r="F908" s="229">
        <v>0</v>
      </c>
    </row>
    <row r="909" spans="2:6" ht="14.5" x14ac:dyDescent="0.35">
      <c r="B909">
        <v>2175</v>
      </c>
      <c r="C909">
        <v>1</v>
      </c>
      <c r="D909" s="229">
        <v>904</v>
      </c>
      <c r="E909" s="229" t="s">
        <v>1028</v>
      </c>
      <c r="F909" s="229">
        <v>0</v>
      </c>
    </row>
    <row r="910" spans="2:6" ht="14.5" x14ac:dyDescent="0.35">
      <c r="B910">
        <v>2175</v>
      </c>
      <c r="C910">
        <v>1</v>
      </c>
      <c r="D910" s="229">
        <v>905</v>
      </c>
      <c r="E910" s="229" t="s">
        <v>1029</v>
      </c>
      <c r="F910" s="229">
        <v>0</v>
      </c>
    </row>
    <row r="911" spans="2:6" ht="14.5" x14ac:dyDescent="0.35">
      <c r="B911">
        <v>2175</v>
      </c>
      <c r="C911">
        <v>1</v>
      </c>
      <c r="D911" s="229">
        <v>906</v>
      </c>
      <c r="E911" s="229" t="s">
        <v>1030</v>
      </c>
      <c r="F911" s="229">
        <v>0</v>
      </c>
    </row>
    <row r="912" spans="2:6" ht="14.5" x14ac:dyDescent="0.35">
      <c r="B912">
        <v>2175</v>
      </c>
      <c r="C912">
        <v>1</v>
      </c>
      <c r="D912" s="229">
        <v>907</v>
      </c>
      <c r="E912" s="229" t="s">
        <v>1031</v>
      </c>
      <c r="F912" s="229">
        <v>0</v>
      </c>
    </row>
    <row r="913" spans="2:6" ht="14.5" x14ac:dyDescent="0.35">
      <c r="B913">
        <v>2175</v>
      </c>
      <c r="C913">
        <v>1</v>
      </c>
      <c r="D913" s="229">
        <v>908</v>
      </c>
      <c r="E913" s="229" t="s">
        <v>1032</v>
      </c>
      <c r="F913" s="229">
        <v>0</v>
      </c>
    </row>
    <row r="914" spans="2:6" ht="14.5" x14ac:dyDescent="0.35">
      <c r="B914">
        <v>2175</v>
      </c>
      <c r="C914">
        <v>1</v>
      </c>
      <c r="D914" s="229">
        <v>909</v>
      </c>
      <c r="E914" s="229" t="s">
        <v>1033</v>
      </c>
      <c r="F914" s="229">
        <v>0</v>
      </c>
    </row>
    <row r="915" spans="2:6" ht="14.5" x14ac:dyDescent="0.35">
      <c r="B915">
        <v>2175</v>
      </c>
      <c r="C915">
        <v>1</v>
      </c>
      <c r="D915" s="229">
        <v>910</v>
      </c>
      <c r="E915" s="229" t="s">
        <v>1034</v>
      </c>
      <c r="F915" s="229">
        <v>0</v>
      </c>
    </row>
    <row r="916" spans="2:6" ht="14.5" x14ac:dyDescent="0.35">
      <c r="B916">
        <v>2175</v>
      </c>
      <c r="C916">
        <v>1</v>
      </c>
      <c r="D916" s="229">
        <v>911</v>
      </c>
      <c r="E916" s="229" t="s">
        <v>1035</v>
      </c>
      <c r="F916" s="229">
        <v>0</v>
      </c>
    </row>
    <row r="917" spans="2:6" ht="14.5" x14ac:dyDescent="0.35">
      <c r="B917">
        <v>2175</v>
      </c>
      <c r="C917">
        <v>1</v>
      </c>
      <c r="D917" s="229">
        <v>912</v>
      </c>
      <c r="E917" s="229" t="s">
        <v>1036</v>
      </c>
      <c r="F917" s="229">
        <v>0</v>
      </c>
    </row>
    <row r="918" spans="2:6" ht="14.5" x14ac:dyDescent="0.35">
      <c r="B918">
        <v>2175</v>
      </c>
      <c r="C918">
        <v>1</v>
      </c>
      <c r="D918" s="229">
        <v>913</v>
      </c>
      <c r="E918" s="229" t="s">
        <v>1037</v>
      </c>
      <c r="F918" s="229">
        <v>0</v>
      </c>
    </row>
    <row r="919" spans="2:6" ht="14.5" x14ac:dyDescent="0.35">
      <c r="B919">
        <v>2175</v>
      </c>
      <c r="C919">
        <v>1</v>
      </c>
      <c r="D919" s="229">
        <v>914</v>
      </c>
      <c r="E919" s="229" t="s">
        <v>1038</v>
      </c>
      <c r="F919" s="229">
        <v>0</v>
      </c>
    </row>
    <row r="920" spans="2:6" ht="14.5" x14ac:dyDescent="0.35">
      <c r="B920">
        <v>2175</v>
      </c>
      <c r="C920">
        <v>1</v>
      </c>
      <c r="D920" s="229">
        <v>915</v>
      </c>
      <c r="E920" s="229" t="s">
        <v>1039</v>
      </c>
      <c r="F920" s="229">
        <v>0</v>
      </c>
    </row>
    <row r="921" spans="2:6" ht="14.5" x14ac:dyDescent="0.35">
      <c r="B921">
        <v>2175</v>
      </c>
      <c r="C921">
        <v>1</v>
      </c>
      <c r="D921" s="229">
        <v>916</v>
      </c>
      <c r="E921" s="229" t="s">
        <v>1040</v>
      </c>
      <c r="F921" s="229">
        <v>0</v>
      </c>
    </row>
    <row r="922" spans="2:6" ht="14.5" x14ac:dyDescent="0.35">
      <c r="B922">
        <v>2175</v>
      </c>
      <c r="C922">
        <v>1</v>
      </c>
      <c r="D922" s="229">
        <v>917</v>
      </c>
      <c r="E922" s="229" t="s">
        <v>1041</v>
      </c>
      <c r="F922" s="229">
        <v>0</v>
      </c>
    </row>
    <row r="923" spans="2:6" ht="14.5" x14ac:dyDescent="0.35">
      <c r="B923">
        <v>2175</v>
      </c>
      <c r="C923">
        <v>1</v>
      </c>
      <c r="D923" s="229">
        <v>918</v>
      </c>
      <c r="E923" s="229" t="s">
        <v>1042</v>
      </c>
      <c r="F923" s="229">
        <v>0</v>
      </c>
    </row>
    <row r="924" spans="2:6" ht="14.5" x14ac:dyDescent="0.35">
      <c r="B924">
        <v>2175</v>
      </c>
      <c r="C924">
        <v>1</v>
      </c>
      <c r="D924" s="229">
        <v>919</v>
      </c>
      <c r="E924" s="229" t="s">
        <v>1043</v>
      </c>
      <c r="F924" s="229">
        <v>0</v>
      </c>
    </row>
    <row r="925" spans="2:6" ht="14.5" x14ac:dyDescent="0.35">
      <c r="B925">
        <v>2175</v>
      </c>
      <c r="C925">
        <v>1</v>
      </c>
      <c r="D925" s="229">
        <v>920</v>
      </c>
      <c r="E925" s="229" t="s">
        <v>1044</v>
      </c>
      <c r="F925" s="229">
        <v>0</v>
      </c>
    </row>
    <row r="926" spans="2:6" ht="14.5" x14ac:dyDescent="0.35">
      <c r="B926">
        <v>2175</v>
      </c>
      <c r="C926">
        <v>1</v>
      </c>
      <c r="D926" s="229">
        <v>921</v>
      </c>
      <c r="E926" s="229" t="s">
        <v>1045</v>
      </c>
      <c r="F926" s="229">
        <v>0</v>
      </c>
    </row>
    <row r="927" spans="2:6" ht="14.5" x14ac:dyDescent="0.35">
      <c r="B927">
        <v>2175</v>
      </c>
      <c r="C927">
        <v>1</v>
      </c>
      <c r="D927" s="229">
        <v>922</v>
      </c>
      <c r="E927" s="229" t="s">
        <v>1046</v>
      </c>
      <c r="F927" s="229">
        <v>0</v>
      </c>
    </row>
    <row r="928" spans="2:6" ht="14.5" x14ac:dyDescent="0.35">
      <c r="B928">
        <v>2175</v>
      </c>
      <c r="C928">
        <v>1</v>
      </c>
      <c r="D928" s="229">
        <v>923</v>
      </c>
      <c r="E928" s="229" t="s">
        <v>1047</v>
      </c>
      <c r="F928" s="229">
        <v>0</v>
      </c>
    </row>
    <row r="929" spans="2:6" ht="14.5" x14ac:dyDescent="0.35">
      <c r="B929">
        <v>2175</v>
      </c>
      <c r="C929">
        <v>1</v>
      </c>
      <c r="D929" s="229">
        <v>924</v>
      </c>
      <c r="E929" s="229" t="s">
        <v>1048</v>
      </c>
      <c r="F929" s="229">
        <v>0</v>
      </c>
    </row>
    <row r="930" spans="2:6" ht="14.5" x14ac:dyDescent="0.35">
      <c r="B930">
        <v>2175</v>
      </c>
      <c r="C930">
        <v>1</v>
      </c>
      <c r="D930" s="229">
        <v>925</v>
      </c>
      <c r="E930" s="229" t="s">
        <v>1049</v>
      </c>
      <c r="F930" s="229">
        <v>0</v>
      </c>
    </row>
    <row r="931" spans="2:6" ht="14.5" x14ac:dyDescent="0.35">
      <c r="B931">
        <v>2175</v>
      </c>
      <c r="C931">
        <v>1</v>
      </c>
      <c r="D931" s="229">
        <v>926</v>
      </c>
      <c r="E931" s="229" t="s">
        <v>1050</v>
      </c>
      <c r="F931" s="229">
        <v>0</v>
      </c>
    </row>
    <row r="932" spans="2:6" ht="14.5" x14ac:dyDescent="0.35">
      <c r="B932">
        <v>2175</v>
      </c>
      <c r="C932">
        <v>1</v>
      </c>
      <c r="D932" s="229">
        <v>927</v>
      </c>
      <c r="E932" s="229" t="s">
        <v>1051</v>
      </c>
      <c r="F932" s="229">
        <v>0</v>
      </c>
    </row>
    <row r="933" spans="2:6" ht="14.5" x14ac:dyDescent="0.35">
      <c r="B933">
        <v>2175</v>
      </c>
      <c r="C933">
        <v>1</v>
      </c>
      <c r="D933" s="229">
        <v>928</v>
      </c>
      <c r="E933" s="229" t="s">
        <v>1052</v>
      </c>
      <c r="F933" s="229">
        <v>0</v>
      </c>
    </row>
    <row r="934" spans="2:6" ht="14.5" x14ac:dyDescent="0.35">
      <c r="B934">
        <v>2175</v>
      </c>
      <c r="C934">
        <v>1</v>
      </c>
      <c r="D934" s="229">
        <v>929</v>
      </c>
      <c r="E934" s="229" t="s">
        <v>1053</v>
      </c>
      <c r="F934" s="229">
        <v>0</v>
      </c>
    </row>
    <row r="935" spans="2:6" ht="14.5" x14ac:dyDescent="0.35">
      <c r="B935">
        <v>2175</v>
      </c>
      <c r="C935">
        <v>1</v>
      </c>
      <c r="D935" s="229">
        <v>930</v>
      </c>
      <c r="E935" s="229" t="s">
        <v>1054</v>
      </c>
      <c r="F935" s="229">
        <v>0</v>
      </c>
    </row>
    <row r="936" spans="2:6" ht="14.5" x14ac:dyDescent="0.35">
      <c r="B936">
        <v>2175</v>
      </c>
      <c r="C936">
        <v>1</v>
      </c>
      <c r="D936" s="229">
        <v>931</v>
      </c>
      <c r="E936" s="229" t="s">
        <v>1055</v>
      </c>
      <c r="F936" s="229" t="s">
        <v>905</v>
      </c>
    </row>
    <row r="937" spans="2:6" ht="14.5" x14ac:dyDescent="0.35">
      <c r="B937">
        <v>2175</v>
      </c>
      <c r="C937">
        <v>1</v>
      </c>
      <c r="D937" s="229">
        <v>932</v>
      </c>
      <c r="E937" s="229" t="s">
        <v>1056</v>
      </c>
      <c r="F937" s="229" t="s">
        <v>905</v>
      </c>
    </row>
    <row r="938" spans="2:6" ht="14.5" x14ac:dyDescent="0.35">
      <c r="B938">
        <v>2175</v>
      </c>
      <c r="C938">
        <v>1</v>
      </c>
      <c r="D938" s="229">
        <v>933</v>
      </c>
      <c r="E938" s="229" t="s">
        <v>1057</v>
      </c>
      <c r="F938" s="229" t="s">
        <v>905</v>
      </c>
    </row>
    <row r="939" spans="2:6" ht="14.5" x14ac:dyDescent="0.35">
      <c r="B939">
        <v>2175</v>
      </c>
      <c r="C939">
        <v>1</v>
      </c>
      <c r="D939" s="229">
        <v>934</v>
      </c>
      <c r="E939" s="229" t="s">
        <v>1058</v>
      </c>
      <c r="F939" s="229" t="s">
        <v>905</v>
      </c>
    </row>
    <row r="940" spans="2:6" ht="14.5" x14ac:dyDescent="0.35">
      <c r="B940">
        <v>2175</v>
      </c>
      <c r="C940">
        <v>1</v>
      </c>
      <c r="D940" s="229">
        <v>935</v>
      </c>
      <c r="E940" s="229" t="s">
        <v>1059</v>
      </c>
      <c r="F940" s="229" t="s">
        <v>905</v>
      </c>
    </row>
    <row r="941" spans="2:6" ht="14.5" x14ac:dyDescent="0.35">
      <c r="B941">
        <v>2175</v>
      </c>
      <c r="C941">
        <v>1</v>
      </c>
      <c r="D941" s="229">
        <v>936</v>
      </c>
      <c r="E941" s="229" t="s">
        <v>1060</v>
      </c>
      <c r="F941" s="229" t="s">
        <v>905</v>
      </c>
    </row>
    <row r="942" spans="2:6" ht="14.5" x14ac:dyDescent="0.35">
      <c r="B942">
        <v>2175</v>
      </c>
      <c r="C942">
        <v>1</v>
      </c>
      <c r="D942" s="229">
        <v>937</v>
      </c>
      <c r="E942" s="229" t="s">
        <v>1061</v>
      </c>
      <c r="F942" s="229" t="s">
        <v>905</v>
      </c>
    </row>
    <row r="943" spans="2:6" ht="14.5" x14ac:dyDescent="0.35">
      <c r="B943">
        <v>2175</v>
      </c>
      <c r="C943">
        <v>1</v>
      </c>
      <c r="D943" s="229">
        <v>938</v>
      </c>
      <c r="E943" s="229" t="s">
        <v>1062</v>
      </c>
      <c r="F943" s="229" t="s">
        <v>905</v>
      </c>
    </row>
    <row r="944" spans="2:6" ht="14.5" x14ac:dyDescent="0.35">
      <c r="B944">
        <v>2175</v>
      </c>
      <c r="C944">
        <v>1</v>
      </c>
      <c r="D944" s="229">
        <v>939</v>
      </c>
      <c r="E944" s="229" t="s">
        <v>1063</v>
      </c>
      <c r="F944" s="229" t="s">
        <v>905</v>
      </c>
    </row>
    <row r="945" spans="2:6" ht="14.5" x14ac:dyDescent="0.35">
      <c r="B945">
        <v>2175</v>
      </c>
      <c r="C945">
        <v>1</v>
      </c>
      <c r="D945" s="229">
        <v>940</v>
      </c>
      <c r="E945" s="229" t="s">
        <v>1064</v>
      </c>
      <c r="F945" s="229" t="s">
        <v>905</v>
      </c>
    </row>
    <row r="946" spans="2:6" ht="14.5" x14ac:dyDescent="0.35">
      <c r="B946">
        <v>2175</v>
      </c>
      <c r="C946">
        <v>1</v>
      </c>
      <c r="D946" s="229">
        <v>941</v>
      </c>
      <c r="E946" s="229" t="s">
        <v>1065</v>
      </c>
      <c r="F946" s="229" t="s">
        <v>905</v>
      </c>
    </row>
    <row r="947" spans="2:6" ht="14.5" x14ac:dyDescent="0.35">
      <c r="B947">
        <v>2175</v>
      </c>
      <c r="C947">
        <v>1</v>
      </c>
      <c r="D947" s="229">
        <v>942</v>
      </c>
      <c r="E947" s="229" t="s">
        <v>1066</v>
      </c>
      <c r="F947" s="229" t="s">
        <v>905</v>
      </c>
    </row>
    <row r="948" spans="2:6" ht="14.5" x14ac:dyDescent="0.35">
      <c r="B948">
        <v>2175</v>
      </c>
      <c r="C948">
        <v>1</v>
      </c>
      <c r="D948" s="229">
        <v>943</v>
      </c>
      <c r="E948" s="229" t="s">
        <v>1067</v>
      </c>
      <c r="F948" s="229" t="s">
        <v>905</v>
      </c>
    </row>
    <row r="949" spans="2:6" ht="14.5" x14ac:dyDescent="0.35">
      <c r="B949">
        <v>2175</v>
      </c>
      <c r="C949">
        <v>1</v>
      </c>
      <c r="D949" s="229">
        <v>944</v>
      </c>
      <c r="E949" s="229" t="s">
        <v>1068</v>
      </c>
      <c r="F949" s="229" t="s">
        <v>905</v>
      </c>
    </row>
    <row r="950" spans="2:6" ht="14.5" x14ac:dyDescent="0.35">
      <c r="B950">
        <v>2175</v>
      </c>
      <c r="C950">
        <v>1</v>
      </c>
      <c r="D950" s="229">
        <v>945</v>
      </c>
      <c r="E950" s="229" t="s">
        <v>1069</v>
      </c>
      <c r="F950" s="229" t="s">
        <v>905</v>
      </c>
    </row>
    <row r="951" spans="2:6" ht="14.5" x14ac:dyDescent="0.35">
      <c r="B951">
        <v>2175</v>
      </c>
      <c r="C951">
        <v>1</v>
      </c>
      <c r="D951" s="229">
        <v>946</v>
      </c>
      <c r="E951" s="229" t="s">
        <v>1070</v>
      </c>
      <c r="F951" s="229">
        <v>291</v>
      </c>
    </row>
    <row r="952" spans="2:6" ht="14.5" x14ac:dyDescent="0.35">
      <c r="B952">
        <v>2175</v>
      </c>
      <c r="C952">
        <v>1</v>
      </c>
      <c r="D952" s="229">
        <v>947</v>
      </c>
      <c r="E952" s="229" t="s">
        <v>1071</v>
      </c>
      <c r="F952" s="229">
        <v>1</v>
      </c>
    </row>
    <row r="953" spans="2:6" ht="14.5" x14ac:dyDescent="0.35">
      <c r="B953">
        <v>2175</v>
      </c>
      <c r="C953">
        <v>1</v>
      </c>
      <c r="D953" s="229">
        <v>948</v>
      </c>
      <c r="E953" s="229" t="s">
        <v>1072</v>
      </c>
      <c r="F953" s="229">
        <v>241</v>
      </c>
    </row>
    <row r="954" spans="2:6" ht="14.5" x14ac:dyDescent="0.35">
      <c r="B954">
        <v>2175</v>
      </c>
      <c r="C954">
        <v>1</v>
      </c>
      <c r="D954" s="229">
        <v>949</v>
      </c>
      <c r="E954" s="229" t="s">
        <v>1073</v>
      </c>
      <c r="F954" s="229">
        <v>878</v>
      </c>
    </row>
    <row r="955" spans="2:6" ht="14.5" x14ac:dyDescent="0.35">
      <c r="B955">
        <v>2175</v>
      </c>
      <c r="C955">
        <v>1</v>
      </c>
      <c r="D955" s="229">
        <v>950</v>
      </c>
      <c r="E955" s="229" t="s">
        <v>1074</v>
      </c>
      <c r="F955" s="229">
        <v>178</v>
      </c>
    </row>
    <row r="956" spans="2:6" ht="14.5" x14ac:dyDescent="0.35">
      <c r="B956">
        <v>2175</v>
      </c>
      <c r="C956">
        <v>1</v>
      </c>
      <c r="D956" s="229">
        <v>951</v>
      </c>
      <c r="E956" s="229" t="s">
        <v>1075</v>
      </c>
      <c r="F956" s="229">
        <v>206</v>
      </c>
    </row>
    <row r="957" spans="2:6" ht="14.5" x14ac:dyDescent="0.35">
      <c r="B957">
        <v>2175</v>
      </c>
      <c r="C957">
        <v>1</v>
      </c>
      <c r="D957" s="229">
        <v>952</v>
      </c>
      <c r="E957" s="229" t="s">
        <v>1076</v>
      </c>
      <c r="F957" s="229">
        <v>2358</v>
      </c>
    </row>
    <row r="958" spans="2:6" ht="14.5" x14ac:dyDescent="0.35">
      <c r="B958">
        <v>2175</v>
      </c>
      <c r="C958">
        <v>1</v>
      </c>
      <c r="D958" s="229">
        <v>953</v>
      </c>
      <c r="E958" s="229" t="s">
        <v>1077</v>
      </c>
      <c r="F958" s="229">
        <v>444</v>
      </c>
    </row>
    <row r="959" spans="2:6" ht="14.5" x14ac:dyDescent="0.35">
      <c r="B959">
        <v>2175</v>
      </c>
      <c r="C959">
        <v>1</v>
      </c>
      <c r="D959" s="229">
        <v>954</v>
      </c>
      <c r="E959" s="229" t="s">
        <v>1078</v>
      </c>
      <c r="F959" s="229">
        <v>1388</v>
      </c>
    </row>
    <row r="960" spans="2:6" ht="14.5" x14ac:dyDescent="0.35">
      <c r="B960">
        <v>2175</v>
      </c>
      <c r="C960">
        <v>1</v>
      </c>
      <c r="D960" s="229">
        <v>955</v>
      </c>
      <c r="E960" s="229" t="s">
        <v>1079</v>
      </c>
      <c r="F960" s="229">
        <v>9</v>
      </c>
    </row>
    <row r="961" spans="2:6" ht="14.5" x14ac:dyDescent="0.35">
      <c r="B961">
        <v>2175</v>
      </c>
      <c r="C961">
        <v>1</v>
      </c>
      <c r="D961" s="229">
        <v>956</v>
      </c>
      <c r="E961" s="229" t="s">
        <v>1080</v>
      </c>
      <c r="F961" s="229">
        <v>65</v>
      </c>
    </row>
    <row r="962" spans="2:6" ht="14.5" x14ac:dyDescent="0.35">
      <c r="B962">
        <v>2175</v>
      </c>
      <c r="C962">
        <v>1</v>
      </c>
      <c r="D962" s="229">
        <v>957</v>
      </c>
      <c r="E962" s="229" t="s">
        <v>1081</v>
      </c>
      <c r="F962" s="229">
        <v>35</v>
      </c>
    </row>
    <row r="963" spans="2:6" ht="14.5" x14ac:dyDescent="0.35">
      <c r="B963">
        <v>2175</v>
      </c>
      <c r="C963">
        <v>1</v>
      </c>
      <c r="D963" s="229">
        <v>958</v>
      </c>
      <c r="E963" s="229" t="s">
        <v>1082</v>
      </c>
      <c r="F963" s="229">
        <v>5</v>
      </c>
    </row>
    <row r="964" spans="2:6" ht="14.5" x14ac:dyDescent="0.35">
      <c r="B964">
        <v>2175</v>
      </c>
      <c r="C964">
        <v>1</v>
      </c>
      <c r="D964" s="229">
        <v>959</v>
      </c>
      <c r="E964" s="229" t="s">
        <v>1083</v>
      </c>
      <c r="F964" s="229">
        <v>55</v>
      </c>
    </row>
    <row r="965" spans="2:6" ht="14.5" x14ac:dyDescent="0.35">
      <c r="B965">
        <v>2175</v>
      </c>
      <c r="C965">
        <v>1</v>
      </c>
      <c r="D965" s="229">
        <v>960</v>
      </c>
      <c r="E965" s="229" t="s">
        <v>1084</v>
      </c>
      <c r="F965" s="229">
        <v>6154</v>
      </c>
    </row>
    <row r="966" spans="2:6" ht="14.5" x14ac:dyDescent="0.35">
      <c r="B966">
        <v>2175</v>
      </c>
      <c r="C966">
        <v>1</v>
      </c>
      <c r="D966" s="229">
        <v>961</v>
      </c>
      <c r="E966" s="229" t="s">
        <v>1085</v>
      </c>
      <c r="F966" s="229">
        <v>23923</v>
      </c>
    </row>
    <row r="967" spans="2:6" ht="14.5" x14ac:dyDescent="0.35">
      <c r="B967">
        <v>2175</v>
      </c>
      <c r="C967">
        <v>1</v>
      </c>
      <c r="D967" s="229">
        <v>962</v>
      </c>
      <c r="E967" s="229" t="s">
        <v>1086</v>
      </c>
      <c r="F967" s="229">
        <v>6623</v>
      </c>
    </row>
    <row r="968" spans="2:6" ht="14.5" x14ac:dyDescent="0.35">
      <c r="B968">
        <v>2175</v>
      </c>
      <c r="C968">
        <v>1</v>
      </c>
      <c r="D968" s="229">
        <v>963</v>
      </c>
      <c r="E968" s="229" t="s">
        <v>1087</v>
      </c>
      <c r="F968" s="229">
        <v>9370</v>
      </c>
    </row>
    <row r="969" spans="2:6" ht="14.5" x14ac:dyDescent="0.35">
      <c r="B969">
        <v>2175</v>
      </c>
      <c r="C969">
        <v>1</v>
      </c>
      <c r="D969" s="229">
        <v>964</v>
      </c>
      <c r="E969" s="229" t="s">
        <v>1088</v>
      </c>
      <c r="F969" s="229">
        <v>21323</v>
      </c>
    </row>
    <row r="970" spans="2:6" ht="14.5" x14ac:dyDescent="0.35">
      <c r="B970">
        <v>2175</v>
      </c>
      <c r="C970">
        <v>1</v>
      </c>
      <c r="D970" s="229">
        <v>965</v>
      </c>
      <c r="E970" s="229" t="s">
        <v>1089</v>
      </c>
      <c r="F970" s="229">
        <v>17271</v>
      </c>
    </row>
    <row r="971" spans="2:6" ht="14.5" x14ac:dyDescent="0.35">
      <c r="B971">
        <v>2175</v>
      </c>
      <c r="C971">
        <v>1</v>
      </c>
      <c r="D971" s="229">
        <v>966</v>
      </c>
      <c r="E971" s="229" t="s">
        <v>1090</v>
      </c>
      <c r="F971" s="229">
        <v>29021</v>
      </c>
    </row>
    <row r="972" spans="2:6" ht="14.5" x14ac:dyDescent="0.35">
      <c r="B972">
        <v>2175</v>
      </c>
      <c r="C972">
        <v>1</v>
      </c>
      <c r="D972" s="229">
        <v>967</v>
      </c>
      <c r="E972" s="229" t="s">
        <v>1091</v>
      </c>
      <c r="F972" s="229">
        <v>64594</v>
      </c>
    </row>
    <row r="973" spans="2:6" ht="14.5" x14ac:dyDescent="0.35">
      <c r="B973">
        <v>2175</v>
      </c>
      <c r="C973">
        <v>1</v>
      </c>
      <c r="D973" s="229">
        <v>968</v>
      </c>
      <c r="E973" s="229" t="s">
        <v>1092</v>
      </c>
      <c r="F973" s="229">
        <v>17888</v>
      </c>
    </row>
    <row r="974" spans="2:6" ht="14.5" x14ac:dyDescent="0.35">
      <c r="B974">
        <v>2175</v>
      </c>
      <c r="C974">
        <v>1</v>
      </c>
      <c r="D974" s="229">
        <v>969</v>
      </c>
      <c r="E974" s="229" t="s">
        <v>1093</v>
      </c>
      <c r="F974" s="229">
        <v>38607</v>
      </c>
    </row>
    <row r="975" spans="2:6" ht="14.5" x14ac:dyDescent="0.35">
      <c r="B975">
        <v>2175</v>
      </c>
      <c r="C975">
        <v>1</v>
      </c>
      <c r="D975" s="229">
        <v>970</v>
      </c>
      <c r="E975" s="229" t="s">
        <v>1094</v>
      </c>
      <c r="F975" s="229">
        <v>41756</v>
      </c>
    </row>
    <row r="976" spans="2:6" ht="14.5" x14ac:dyDescent="0.35">
      <c r="B976">
        <v>2175</v>
      </c>
      <c r="C976">
        <v>1</v>
      </c>
      <c r="D976" s="229">
        <v>971</v>
      </c>
      <c r="E976" s="229" t="s">
        <v>1095</v>
      </c>
      <c r="F976" s="229">
        <v>1192</v>
      </c>
    </row>
    <row r="977" spans="2:6" ht="14.5" x14ac:dyDescent="0.35">
      <c r="B977">
        <v>2175</v>
      </c>
      <c r="C977">
        <v>1</v>
      </c>
      <c r="D977" s="229">
        <v>972</v>
      </c>
      <c r="E977" s="229" t="s">
        <v>1096</v>
      </c>
      <c r="F977" s="229">
        <v>1131</v>
      </c>
    </row>
    <row r="978" spans="2:6" ht="14.5" x14ac:dyDescent="0.35">
      <c r="B978">
        <v>2175</v>
      </c>
      <c r="C978">
        <v>1</v>
      </c>
      <c r="D978" s="229">
        <v>973</v>
      </c>
      <c r="E978" s="229" t="s">
        <v>1097</v>
      </c>
      <c r="F978" s="229">
        <v>23472</v>
      </c>
    </row>
    <row r="979" spans="2:6" ht="14.5" x14ac:dyDescent="0.35">
      <c r="B979">
        <v>2175</v>
      </c>
      <c r="C979">
        <v>1</v>
      </c>
      <c r="D979" s="229">
        <v>974</v>
      </c>
      <c r="E979" s="229" t="s">
        <v>1098</v>
      </c>
      <c r="F979" s="229">
        <v>1473</v>
      </c>
    </row>
    <row r="980" spans="2:6" ht="14.5" x14ac:dyDescent="0.35">
      <c r="B980">
        <v>2175</v>
      </c>
      <c r="C980">
        <v>1</v>
      </c>
      <c r="D980" s="229">
        <v>975</v>
      </c>
      <c r="E980" s="229" t="s">
        <v>1099</v>
      </c>
      <c r="F980" s="229">
        <v>297644</v>
      </c>
    </row>
    <row r="981" spans="2:6" ht="14.5" x14ac:dyDescent="0.35">
      <c r="B981">
        <v>2175</v>
      </c>
      <c r="C981">
        <v>1</v>
      </c>
      <c r="D981" s="229">
        <v>976</v>
      </c>
      <c r="E981" s="229" t="s">
        <v>1100</v>
      </c>
      <c r="F981" s="231">
        <v>1.2200000000000001E-2</v>
      </c>
    </row>
    <row r="982" spans="2:6" ht="14.5" x14ac:dyDescent="0.35">
      <c r="B982">
        <v>2175</v>
      </c>
      <c r="C982">
        <v>1</v>
      </c>
      <c r="D982" s="229">
        <v>977</v>
      </c>
      <c r="E982" s="229" t="s">
        <v>1101</v>
      </c>
      <c r="F982" s="231">
        <v>2.0000000000000001E-4</v>
      </c>
    </row>
    <row r="983" spans="2:6" ht="14.5" x14ac:dyDescent="0.35">
      <c r="B983">
        <v>2175</v>
      </c>
      <c r="C983">
        <v>1</v>
      </c>
      <c r="D983" s="229">
        <v>978</v>
      </c>
      <c r="E983" s="229" t="s">
        <v>1102</v>
      </c>
      <c r="F983" s="231">
        <v>2.5700000000000001E-2</v>
      </c>
    </row>
    <row r="984" spans="2:6" ht="14.5" x14ac:dyDescent="0.35">
      <c r="B984">
        <v>2175</v>
      </c>
      <c r="C984">
        <v>1</v>
      </c>
      <c r="D984" s="229">
        <v>979</v>
      </c>
      <c r="E984" s="229" t="s">
        <v>1103</v>
      </c>
      <c r="F984" s="231">
        <v>4.1200000000000001E-2</v>
      </c>
    </row>
    <row r="985" spans="2:6" ht="14.5" x14ac:dyDescent="0.35">
      <c r="B985">
        <v>2175</v>
      </c>
      <c r="C985">
        <v>1</v>
      </c>
      <c r="D985" s="229">
        <v>980</v>
      </c>
      <c r="E985" s="229" t="s">
        <v>1104</v>
      </c>
      <c r="F985" s="231">
        <v>1.03E-2</v>
      </c>
    </row>
    <row r="986" spans="2:6" ht="14.5" x14ac:dyDescent="0.35">
      <c r="B986">
        <v>2175</v>
      </c>
      <c r="C986">
        <v>1</v>
      </c>
      <c r="D986" s="229">
        <v>981</v>
      </c>
      <c r="E986" s="229" t="s">
        <v>1105</v>
      </c>
      <c r="F986" s="231">
        <v>7.1000000000000004E-3</v>
      </c>
    </row>
    <row r="987" spans="2:6" ht="14.5" x14ac:dyDescent="0.35">
      <c r="B987">
        <v>2175</v>
      </c>
      <c r="C987">
        <v>1</v>
      </c>
      <c r="D987" s="229">
        <v>982</v>
      </c>
      <c r="E987" s="229" t="s">
        <v>1106</v>
      </c>
      <c r="F987" s="231">
        <v>3.6499999999999998E-2</v>
      </c>
    </row>
    <row r="988" spans="2:6" ht="14.5" x14ac:dyDescent="0.35">
      <c r="B988">
        <v>2175</v>
      </c>
      <c r="C988">
        <v>1</v>
      </c>
      <c r="D988" s="229">
        <v>983</v>
      </c>
      <c r="E988" s="229" t="s">
        <v>1107</v>
      </c>
      <c r="F988" s="231">
        <v>2.4799999999999999E-2</v>
      </c>
    </row>
    <row r="989" spans="2:6" ht="14.5" x14ac:dyDescent="0.35">
      <c r="B989">
        <v>2175</v>
      </c>
      <c r="C989">
        <v>1</v>
      </c>
      <c r="D989" s="229">
        <v>984</v>
      </c>
      <c r="E989" s="229" t="s">
        <v>1108</v>
      </c>
      <c r="F989" s="231">
        <v>3.5999999999999997E-2</v>
      </c>
    </row>
    <row r="990" spans="2:6" ht="14.5" x14ac:dyDescent="0.35">
      <c r="B990">
        <v>2175</v>
      </c>
      <c r="C990">
        <v>1</v>
      </c>
      <c r="D990" s="229">
        <v>985</v>
      </c>
      <c r="E990" s="229" t="s">
        <v>1109</v>
      </c>
      <c r="F990" s="231">
        <v>2.0000000000000001E-4</v>
      </c>
    </row>
    <row r="991" spans="2:6" ht="14.5" x14ac:dyDescent="0.35">
      <c r="B991">
        <v>2175</v>
      </c>
      <c r="C991">
        <v>1</v>
      </c>
      <c r="D991" s="229">
        <v>986</v>
      </c>
      <c r="E991" s="229" t="s">
        <v>1110</v>
      </c>
      <c r="F991" s="231">
        <v>5.45E-2</v>
      </c>
    </row>
    <row r="992" spans="2:6" ht="14.5" x14ac:dyDescent="0.35">
      <c r="B992">
        <v>2175</v>
      </c>
      <c r="C992">
        <v>1</v>
      </c>
      <c r="D992" s="229">
        <v>987</v>
      </c>
      <c r="E992" s="229" t="s">
        <v>1111</v>
      </c>
      <c r="F992" s="231">
        <v>3.09E-2</v>
      </c>
    </row>
    <row r="993" spans="2:6" ht="14.5" x14ac:dyDescent="0.35">
      <c r="B993">
        <v>2175</v>
      </c>
      <c r="C993">
        <v>1</v>
      </c>
      <c r="D993" s="229">
        <v>988</v>
      </c>
      <c r="E993" s="229" t="s">
        <v>1112</v>
      </c>
      <c r="F993" s="231">
        <v>2.0000000000000001E-4</v>
      </c>
    </row>
    <row r="994" spans="2:6" ht="14.5" x14ac:dyDescent="0.35">
      <c r="B994">
        <v>2175</v>
      </c>
      <c r="C994">
        <v>1</v>
      </c>
      <c r="D994" s="229">
        <v>989</v>
      </c>
      <c r="E994" s="229" t="s">
        <v>1113</v>
      </c>
      <c r="F994" s="231">
        <v>3.73E-2</v>
      </c>
    </row>
    <row r="995" spans="2:6" ht="14.5" x14ac:dyDescent="0.35">
      <c r="B995">
        <v>2175</v>
      </c>
      <c r="C995">
        <v>1</v>
      </c>
      <c r="D995" s="229">
        <v>990</v>
      </c>
      <c r="E995" s="229" t="s">
        <v>1114</v>
      </c>
      <c r="F995" s="231">
        <v>2.07E-2</v>
      </c>
    </row>
    <row r="996" spans="2:6" ht="14.5" x14ac:dyDescent="0.35">
      <c r="B996">
        <v>2175</v>
      </c>
      <c r="C996">
        <v>1</v>
      </c>
      <c r="D996" s="229">
        <v>991</v>
      </c>
      <c r="E996" s="229" t="s">
        <v>1115</v>
      </c>
      <c r="F996" s="229">
        <v>23923</v>
      </c>
    </row>
    <row r="997" spans="2:6" ht="14.5" x14ac:dyDescent="0.35">
      <c r="B997">
        <v>2175</v>
      </c>
      <c r="C997">
        <v>1</v>
      </c>
      <c r="D997" s="229">
        <v>992</v>
      </c>
      <c r="E997" s="229" t="s">
        <v>1116</v>
      </c>
      <c r="F997" s="229">
        <v>6623</v>
      </c>
    </row>
    <row r="998" spans="2:6" ht="14.5" x14ac:dyDescent="0.35">
      <c r="B998">
        <v>2175</v>
      </c>
      <c r="C998">
        <v>1</v>
      </c>
      <c r="D998" s="229">
        <v>993</v>
      </c>
      <c r="E998" s="229" t="s">
        <v>1117</v>
      </c>
      <c r="F998" s="229">
        <v>9370</v>
      </c>
    </row>
    <row r="999" spans="2:6" ht="14.5" x14ac:dyDescent="0.35">
      <c r="B999">
        <v>2175</v>
      </c>
      <c r="C999">
        <v>1</v>
      </c>
      <c r="D999" s="229">
        <v>994</v>
      </c>
      <c r="E999" s="229" t="s">
        <v>1118</v>
      </c>
      <c r="F999" s="229">
        <v>21323</v>
      </c>
    </row>
    <row r="1000" spans="2:6" ht="14.5" x14ac:dyDescent="0.35">
      <c r="B1000">
        <v>2175</v>
      </c>
      <c r="C1000">
        <v>1</v>
      </c>
      <c r="D1000" s="229">
        <v>995</v>
      </c>
      <c r="E1000" s="229" t="s">
        <v>1119</v>
      </c>
      <c r="F1000" s="229">
        <v>17271</v>
      </c>
    </row>
    <row r="1001" spans="2:6" ht="14.5" x14ac:dyDescent="0.35">
      <c r="B1001">
        <v>2175</v>
      </c>
      <c r="C1001">
        <v>1</v>
      </c>
      <c r="D1001" s="229">
        <v>996</v>
      </c>
      <c r="E1001" s="229" t="s">
        <v>1120</v>
      </c>
      <c r="F1001" s="229">
        <v>29021</v>
      </c>
    </row>
    <row r="1002" spans="2:6" ht="14.5" x14ac:dyDescent="0.35">
      <c r="B1002">
        <v>2175</v>
      </c>
      <c r="C1002">
        <v>1</v>
      </c>
      <c r="D1002" s="229">
        <v>997</v>
      </c>
      <c r="E1002" s="229" t="s">
        <v>1121</v>
      </c>
      <c r="F1002" s="229">
        <v>64594</v>
      </c>
    </row>
    <row r="1003" spans="2:6" ht="14.5" x14ac:dyDescent="0.35">
      <c r="B1003">
        <v>2175</v>
      </c>
      <c r="C1003">
        <v>1</v>
      </c>
      <c r="D1003" s="229">
        <v>998</v>
      </c>
      <c r="E1003" s="229" t="s">
        <v>1122</v>
      </c>
      <c r="F1003" s="229">
        <v>17888</v>
      </c>
    </row>
    <row r="1004" spans="2:6" ht="14.5" x14ac:dyDescent="0.35">
      <c r="B1004">
        <v>2175</v>
      </c>
      <c r="C1004">
        <v>1</v>
      </c>
      <c r="D1004" s="229">
        <v>999</v>
      </c>
      <c r="E1004" s="229" t="s">
        <v>1123</v>
      </c>
      <c r="F1004" s="229">
        <v>38607</v>
      </c>
    </row>
    <row r="1005" spans="2:6" ht="14.5" x14ac:dyDescent="0.35">
      <c r="B1005">
        <v>2175</v>
      </c>
      <c r="C1005">
        <v>1</v>
      </c>
      <c r="D1005" s="229">
        <v>1000</v>
      </c>
      <c r="E1005" s="229" t="s">
        <v>1124</v>
      </c>
      <c r="F1005" s="229">
        <v>41756</v>
      </c>
    </row>
    <row r="1006" spans="2:6" ht="14.5" x14ac:dyDescent="0.35">
      <c r="B1006">
        <v>2175</v>
      </c>
      <c r="C1006">
        <v>1</v>
      </c>
      <c r="D1006" s="229">
        <v>1001</v>
      </c>
      <c r="E1006" s="229" t="s">
        <v>1125</v>
      </c>
      <c r="F1006" s="229">
        <v>1192</v>
      </c>
    </row>
    <row r="1007" spans="2:6" ht="14.5" x14ac:dyDescent="0.35">
      <c r="B1007">
        <v>2175</v>
      </c>
      <c r="C1007">
        <v>1</v>
      </c>
      <c r="D1007" s="229">
        <v>1002</v>
      </c>
      <c r="E1007" s="229" t="s">
        <v>1126</v>
      </c>
      <c r="F1007" s="229">
        <v>1131</v>
      </c>
    </row>
    <row r="1008" spans="2:6" ht="14.5" x14ac:dyDescent="0.35">
      <c r="B1008">
        <v>2175</v>
      </c>
      <c r="C1008">
        <v>1</v>
      </c>
      <c r="D1008" s="229">
        <v>1003</v>
      </c>
      <c r="E1008" s="229" t="s">
        <v>1127</v>
      </c>
      <c r="F1008" s="229">
        <v>23472</v>
      </c>
    </row>
    <row r="1009" spans="2:6" ht="14.5" x14ac:dyDescent="0.35">
      <c r="B1009">
        <v>2175</v>
      </c>
      <c r="C1009">
        <v>1</v>
      </c>
      <c r="D1009" s="229">
        <v>1004</v>
      </c>
      <c r="E1009" s="229" t="s">
        <v>1128</v>
      </c>
      <c r="F1009" s="229">
        <v>1473</v>
      </c>
    </row>
    <row r="1010" spans="2:6" ht="14.5" x14ac:dyDescent="0.35">
      <c r="B1010">
        <v>2175</v>
      </c>
      <c r="C1010">
        <v>1</v>
      </c>
      <c r="D1010" s="229">
        <v>1005</v>
      </c>
      <c r="E1010" s="229" t="s">
        <v>1129</v>
      </c>
      <c r="F1010" s="229">
        <v>297644</v>
      </c>
    </row>
    <row r="1011" spans="2:6" ht="14.5" x14ac:dyDescent="0.35">
      <c r="B1011">
        <v>2175</v>
      </c>
      <c r="C1011">
        <v>1</v>
      </c>
      <c r="D1011" s="229">
        <v>1006</v>
      </c>
      <c r="E1011" s="229" t="s">
        <v>1130</v>
      </c>
      <c r="F1011" s="229">
        <v>1618</v>
      </c>
    </row>
    <row r="1012" spans="2:6" ht="14.5" x14ac:dyDescent="0.35">
      <c r="B1012">
        <v>2175</v>
      </c>
      <c r="C1012">
        <v>1</v>
      </c>
      <c r="D1012" s="229">
        <v>1007</v>
      </c>
      <c r="E1012" s="229" t="s">
        <v>1131</v>
      </c>
      <c r="F1012" s="229">
        <v>486</v>
      </c>
    </row>
    <row r="1013" spans="2:6" ht="14.5" x14ac:dyDescent="0.35">
      <c r="B1013">
        <v>2175</v>
      </c>
      <c r="C1013">
        <v>1</v>
      </c>
      <c r="D1013" s="229">
        <v>1008</v>
      </c>
      <c r="E1013" s="229" t="s">
        <v>1132</v>
      </c>
      <c r="F1013" s="229">
        <v>862</v>
      </c>
    </row>
    <row r="1014" spans="2:6" ht="14.5" x14ac:dyDescent="0.35">
      <c r="B1014">
        <v>2175</v>
      </c>
      <c r="C1014">
        <v>1</v>
      </c>
      <c r="D1014" s="229">
        <v>1009</v>
      </c>
      <c r="E1014" s="229" t="s">
        <v>1133</v>
      </c>
      <c r="F1014" s="229">
        <v>1328</v>
      </c>
    </row>
    <row r="1015" spans="2:6" ht="14.5" x14ac:dyDescent="0.35">
      <c r="B1015">
        <v>2175</v>
      </c>
      <c r="C1015">
        <v>1</v>
      </c>
      <c r="D1015" s="229">
        <v>1010</v>
      </c>
      <c r="E1015" s="229" t="s">
        <v>1134</v>
      </c>
      <c r="F1015" s="229">
        <v>732</v>
      </c>
    </row>
    <row r="1016" spans="2:6" ht="14.5" x14ac:dyDescent="0.35">
      <c r="B1016">
        <v>2175</v>
      </c>
      <c r="C1016">
        <v>1</v>
      </c>
      <c r="D1016" s="229">
        <v>1011</v>
      </c>
      <c r="E1016" s="229" t="s">
        <v>1135</v>
      </c>
      <c r="F1016" s="229">
        <v>1339</v>
      </c>
    </row>
    <row r="1017" spans="2:6" ht="14.5" x14ac:dyDescent="0.35">
      <c r="B1017">
        <v>2175</v>
      </c>
      <c r="C1017">
        <v>1</v>
      </c>
      <c r="D1017" s="229">
        <v>1012</v>
      </c>
      <c r="E1017" s="229" t="s">
        <v>1136</v>
      </c>
      <c r="F1017" s="229">
        <v>5509</v>
      </c>
    </row>
    <row r="1018" spans="2:6" ht="14.5" x14ac:dyDescent="0.35">
      <c r="B1018">
        <v>2175</v>
      </c>
      <c r="C1018">
        <v>1</v>
      </c>
      <c r="D1018" s="229">
        <v>1013</v>
      </c>
      <c r="E1018" s="229" t="s">
        <v>1137</v>
      </c>
      <c r="F1018" s="229">
        <v>920</v>
      </c>
    </row>
    <row r="1019" spans="2:6" ht="14.5" x14ac:dyDescent="0.35">
      <c r="B1019">
        <v>2175</v>
      </c>
      <c r="C1019">
        <v>1</v>
      </c>
      <c r="D1019" s="229">
        <v>1014</v>
      </c>
      <c r="E1019" s="229" t="s">
        <v>1138</v>
      </c>
      <c r="F1019" s="229">
        <v>2780</v>
      </c>
    </row>
    <row r="1020" spans="2:6" ht="14.5" x14ac:dyDescent="0.35">
      <c r="B1020">
        <v>2175</v>
      </c>
      <c r="C1020">
        <v>1</v>
      </c>
      <c r="D1020" s="229">
        <v>1015</v>
      </c>
      <c r="E1020" s="229" t="s">
        <v>1139</v>
      </c>
      <c r="F1020" s="229">
        <v>2171</v>
      </c>
    </row>
    <row r="1021" spans="2:6" ht="14.5" x14ac:dyDescent="0.35">
      <c r="B1021">
        <v>2175</v>
      </c>
      <c r="C1021">
        <v>1</v>
      </c>
      <c r="D1021" s="229">
        <v>1016</v>
      </c>
      <c r="E1021" s="229" t="s">
        <v>1140</v>
      </c>
      <c r="F1021" s="229">
        <v>71</v>
      </c>
    </row>
    <row r="1022" spans="2:6" ht="14.5" x14ac:dyDescent="0.35">
      <c r="B1022">
        <v>2175</v>
      </c>
      <c r="C1022">
        <v>1</v>
      </c>
      <c r="D1022" s="229">
        <v>1017</v>
      </c>
      <c r="E1022" s="229" t="s">
        <v>1141</v>
      </c>
      <c r="F1022" s="229">
        <v>81</v>
      </c>
    </row>
    <row r="1023" spans="2:6" ht="14.5" x14ac:dyDescent="0.35">
      <c r="B1023">
        <v>2175</v>
      </c>
      <c r="C1023">
        <v>1</v>
      </c>
      <c r="D1023" s="229">
        <v>1018</v>
      </c>
      <c r="E1023" s="229" t="s">
        <v>1142</v>
      </c>
      <c r="F1023" s="229">
        <v>1562</v>
      </c>
    </row>
    <row r="1024" spans="2:6" ht="14.5" x14ac:dyDescent="0.35">
      <c r="B1024">
        <v>2175</v>
      </c>
      <c r="C1024">
        <v>1</v>
      </c>
      <c r="D1024" s="229">
        <v>1019</v>
      </c>
      <c r="E1024" s="229" t="s">
        <v>1143</v>
      </c>
      <c r="F1024" s="229">
        <v>108</v>
      </c>
    </row>
    <row r="1025" spans="2:6" ht="14.5" x14ac:dyDescent="0.35">
      <c r="B1025">
        <v>2175</v>
      </c>
      <c r="C1025">
        <v>1</v>
      </c>
      <c r="D1025" s="229">
        <v>1020</v>
      </c>
      <c r="E1025" s="229" t="s">
        <v>1144</v>
      </c>
      <c r="F1025" s="229">
        <v>19567</v>
      </c>
    </row>
    <row r="1026" spans="2:6" ht="14.5" x14ac:dyDescent="0.35">
      <c r="B1026">
        <v>2175</v>
      </c>
      <c r="C1026">
        <v>1</v>
      </c>
      <c r="D1026" s="229">
        <v>1021</v>
      </c>
      <c r="E1026" s="229" t="s">
        <v>1145</v>
      </c>
      <c r="F1026" s="231">
        <v>6.7599999999999993E-2</v>
      </c>
    </row>
    <row r="1027" spans="2:6" ht="14.5" x14ac:dyDescent="0.35">
      <c r="B1027">
        <v>2175</v>
      </c>
      <c r="C1027">
        <v>1</v>
      </c>
      <c r="D1027" s="229">
        <v>1022</v>
      </c>
      <c r="E1027" s="229" t="s">
        <v>1146</v>
      </c>
      <c r="F1027" s="231">
        <v>7.3400000000000007E-2</v>
      </c>
    </row>
    <row r="1028" spans="2:6" ht="14.5" x14ac:dyDescent="0.35">
      <c r="B1028">
        <v>2175</v>
      </c>
      <c r="C1028">
        <v>1</v>
      </c>
      <c r="D1028" s="229">
        <v>1023</v>
      </c>
      <c r="E1028" s="229" t="s">
        <v>1147</v>
      </c>
      <c r="F1028" s="231">
        <v>9.1999999999999998E-2</v>
      </c>
    </row>
    <row r="1029" spans="2:6" ht="14.5" x14ac:dyDescent="0.35">
      <c r="B1029">
        <v>2175</v>
      </c>
      <c r="C1029">
        <v>1</v>
      </c>
      <c r="D1029" s="229">
        <v>1024</v>
      </c>
      <c r="E1029" s="229" t="s">
        <v>1148</v>
      </c>
      <c r="F1029" s="231">
        <v>6.2300000000000001E-2</v>
      </c>
    </row>
    <row r="1030" spans="2:6" ht="14.5" x14ac:dyDescent="0.35">
      <c r="B1030">
        <v>2175</v>
      </c>
      <c r="C1030">
        <v>1</v>
      </c>
      <c r="D1030" s="229">
        <v>1025</v>
      </c>
      <c r="E1030" s="229" t="s">
        <v>1149</v>
      </c>
      <c r="F1030" s="231">
        <v>4.24E-2</v>
      </c>
    </row>
    <row r="1031" spans="2:6" ht="14.5" x14ac:dyDescent="0.35">
      <c r="B1031">
        <v>2175</v>
      </c>
      <c r="C1031">
        <v>1</v>
      </c>
      <c r="D1031" s="229">
        <v>1026</v>
      </c>
      <c r="E1031" s="229" t="s">
        <v>1150</v>
      </c>
      <c r="F1031" s="231">
        <v>4.6100000000000002E-2</v>
      </c>
    </row>
    <row r="1032" spans="2:6" ht="14.5" x14ac:dyDescent="0.35">
      <c r="B1032">
        <v>2175</v>
      </c>
      <c r="C1032">
        <v>1</v>
      </c>
      <c r="D1032" s="229">
        <v>1027</v>
      </c>
      <c r="E1032" s="229" t="s">
        <v>1151</v>
      </c>
      <c r="F1032" s="231">
        <v>8.5300000000000001E-2</v>
      </c>
    </row>
    <row r="1033" spans="2:6" ht="14.5" x14ac:dyDescent="0.35">
      <c r="B1033">
        <v>2175</v>
      </c>
      <c r="C1033">
        <v>1</v>
      </c>
      <c r="D1033" s="229">
        <v>1028</v>
      </c>
      <c r="E1033" s="229" t="s">
        <v>1152</v>
      </c>
      <c r="F1033" s="231">
        <v>5.1400000000000001E-2</v>
      </c>
    </row>
    <row r="1034" spans="2:6" ht="14.5" x14ac:dyDescent="0.35">
      <c r="B1034">
        <v>2175</v>
      </c>
      <c r="C1034">
        <v>1</v>
      </c>
      <c r="D1034" s="229">
        <v>1029</v>
      </c>
      <c r="E1034" s="229" t="s">
        <v>1153</v>
      </c>
      <c r="F1034" s="231">
        <v>7.1999999999999995E-2</v>
      </c>
    </row>
    <row r="1035" spans="2:6" ht="14.5" x14ac:dyDescent="0.35">
      <c r="B1035">
        <v>2175</v>
      </c>
      <c r="C1035">
        <v>1</v>
      </c>
      <c r="D1035" s="229">
        <v>1030</v>
      </c>
      <c r="E1035" s="229" t="s">
        <v>1154</v>
      </c>
      <c r="F1035" s="231">
        <v>5.1999999999999998E-2</v>
      </c>
    </row>
    <row r="1036" spans="2:6" ht="14.5" x14ac:dyDescent="0.35">
      <c r="B1036">
        <v>2175</v>
      </c>
      <c r="C1036">
        <v>1</v>
      </c>
      <c r="D1036" s="229">
        <v>1031</v>
      </c>
      <c r="E1036" s="229" t="s">
        <v>1155</v>
      </c>
      <c r="F1036" s="231">
        <v>5.96E-2</v>
      </c>
    </row>
    <row r="1037" spans="2:6" ht="14.5" x14ac:dyDescent="0.35">
      <c r="B1037">
        <v>2175</v>
      </c>
      <c r="C1037">
        <v>1</v>
      </c>
      <c r="D1037" s="229">
        <v>1032</v>
      </c>
      <c r="E1037" s="229" t="s">
        <v>1156</v>
      </c>
      <c r="F1037" s="231">
        <v>7.1599999999999997E-2</v>
      </c>
    </row>
    <row r="1038" spans="2:6" ht="14.5" x14ac:dyDescent="0.35">
      <c r="B1038">
        <v>2175</v>
      </c>
      <c r="C1038">
        <v>1</v>
      </c>
      <c r="D1038" s="229">
        <v>1033</v>
      </c>
      <c r="E1038" s="229" t="s">
        <v>1157</v>
      </c>
      <c r="F1038" s="231">
        <v>6.6500000000000004E-2</v>
      </c>
    </row>
    <row r="1039" spans="2:6" ht="14.5" x14ac:dyDescent="0.35">
      <c r="B1039">
        <v>2175</v>
      </c>
      <c r="C1039">
        <v>1</v>
      </c>
      <c r="D1039" s="229">
        <v>1034</v>
      </c>
      <c r="E1039" s="229" t="s">
        <v>1158</v>
      </c>
      <c r="F1039" s="231">
        <v>7.3300000000000004E-2</v>
      </c>
    </row>
    <row r="1040" spans="2:6" ht="14.5" x14ac:dyDescent="0.35">
      <c r="B1040">
        <v>2175</v>
      </c>
      <c r="C1040">
        <v>1</v>
      </c>
      <c r="D1040" s="229">
        <v>1035</v>
      </c>
      <c r="E1040" s="229" t="s">
        <v>1159</v>
      </c>
      <c r="F1040" s="231">
        <v>6.5699999999999995E-2</v>
      </c>
    </row>
    <row r="1042" spans="2:2" x14ac:dyDescent="0.25">
      <c r="B104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2018-10-01T13:21:19Z</cp:lastPrinted>
  <dcterms:created xsi:type="dcterms:W3CDTF">2011-06-17T13:29:52Z</dcterms:created>
  <dcterms:modified xsi:type="dcterms:W3CDTF">2019-11-26T17:24:05Z</dcterms:modified>
</cp:coreProperties>
</file>